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1e3554271936847/Documents/TARSET/FINANCE/"/>
    </mc:Choice>
  </mc:AlternateContent>
  <xr:revisionPtr revIDLastSave="136" documentId="8_{244B38F5-2C09-4413-B224-4795ACF13289}" xr6:coauthVersionLast="47" xr6:coauthVersionMax="47" xr10:uidLastSave="{61818026-DAA9-4E37-8924-50C2F1427D37}"/>
  <bookViews>
    <workbookView xWindow="-120" yWindow="-120" windowWidth="19440" windowHeight="11520" activeTab="2" xr2:uid="{00000000-000D-0000-FFFF-FFFF00000000}"/>
  </bookViews>
  <sheets>
    <sheet name="Tarset financial March 2023" sheetId="3" r:id="rId1"/>
    <sheet name="Comp &amp; Projection" sheetId="1" r:id="rId2"/>
    <sheet name="Rec &amp; Payments" sheetId="4" r:id="rId3"/>
    <sheet name="VARIANCES 2023" sheetId="8" r:id="rId4"/>
    <sheet name="VAT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4" l="1"/>
  <c r="B31" i="8"/>
  <c r="C27" i="8"/>
  <c r="C10" i="8"/>
  <c r="C25" i="8"/>
  <c r="B25" i="8"/>
  <c r="B27" i="8"/>
  <c r="B10" i="8"/>
  <c r="B28" i="1"/>
  <c r="F49" i="4"/>
  <c r="G49" i="4"/>
  <c r="H49" i="4"/>
  <c r="I49" i="4"/>
  <c r="J49" i="4"/>
  <c r="K49" i="4"/>
  <c r="L49" i="4"/>
  <c r="M49" i="4"/>
  <c r="N49" i="4"/>
  <c r="O49" i="4"/>
  <c r="P49" i="4"/>
  <c r="Q49" i="4"/>
  <c r="E49" i="4"/>
  <c r="R49" i="4" l="1"/>
  <c r="S49" i="4"/>
  <c r="T49" i="4"/>
  <c r="E25" i="1"/>
  <c r="E8" i="1"/>
  <c r="F25" i="1"/>
  <c r="F8" i="1"/>
  <c r="D27" i="3"/>
  <c r="E11" i="4"/>
  <c r="D9" i="3"/>
  <c r="D25" i="1" l="1"/>
  <c r="C25" i="1"/>
  <c r="B25" i="1"/>
  <c r="D31" i="3" l="1"/>
  <c r="B8" i="1"/>
  <c r="C8" i="1"/>
  <c r="D8" i="1"/>
  <c r="E12" i="10" l="1"/>
  <c r="E51" i="4" l="1"/>
  <c r="D32" i="3" l="1"/>
  <c r="E53" i="4" l="1"/>
  <c r="F11" i="4" l="1"/>
  <c r="G11" i="4"/>
  <c r="E54" i="4"/>
  <c r="D30" i="3" l="1"/>
  <c r="E52" i="4"/>
  <c r="D39" i="3" l="1"/>
  <c r="D33" i="3"/>
  <c r="D35" i="3" s="1"/>
</calcChain>
</file>

<file path=xl/sharedStrings.xml><?xml version="1.0" encoding="utf-8"?>
<sst xmlns="http://schemas.openxmlformats.org/spreadsheetml/2006/main" count="282" uniqueCount="148">
  <si>
    <t>Precept Comparison &amp; Projection</t>
  </si>
  <si>
    <t>RECEIPTS</t>
  </si>
  <si>
    <t>Precept</t>
  </si>
  <si>
    <t>Other</t>
  </si>
  <si>
    <t>Grants</t>
  </si>
  <si>
    <t>TOTAL INCOME</t>
  </si>
  <si>
    <t>EXPENDITURE</t>
  </si>
  <si>
    <t>Staff costs</t>
  </si>
  <si>
    <t>Salary</t>
  </si>
  <si>
    <t>Sub Total</t>
  </si>
  <si>
    <t>Village Hall Hire</t>
  </si>
  <si>
    <t>Subscriptions</t>
  </si>
  <si>
    <t>Donations</t>
  </si>
  <si>
    <t>Insurance</t>
  </si>
  <si>
    <t>By-election</t>
  </si>
  <si>
    <t>VAT</t>
  </si>
  <si>
    <t>TOTAL EXPENSES</t>
  </si>
  <si>
    <t>Totals</t>
  </si>
  <si>
    <t>Clerk Expenses</t>
  </si>
  <si>
    <t>PAYMENTS</t>
  </si>
  <si>
    <t>All Other</t>
  </si>
  <si>
    <t>Date</t>
  </si>
  <si>
    <t>From</t>
  </si>
  <si>
    <t>Ref. No.</t>
  </si>
  <si>
    <t>NCC half yearly precept</t>
  </si>
  <si>
    <t>By</t>
  </si>
  <si>
    <t>Reconcilliation</t>
  </si>
  <si>
    <t>Opening Balance</t>
  </si>
  <si>
    <t>Plus Receipts</t>
  </si>
  <si>
    <t>Less Expenditure</t>
  </si>
  <si>
    <t>Current Balance</t>
  </si>
  <si>
    <t>Represented by Cash at Bank(Lloyds TSB Current Account)</t>
  </si>
  <si>
    <t>Add Outstanding Pay-Ins</t>
  </si>
  <si>
    <t>Less Outstanding Cheques(Accruals)</t>
  </si>
  <si>
    <t>Accounting Balance Forward</t>
  </si>
  <si>
    <t>I certify that these accounts present fairly the financial position of the Council, are</t>
  </si>
  <si>
    <t>consistent with the underlying financial records, and have been prepared on a</t>
  </si>
  <si>
    <t>receipt and payments basis. Signed:........................................................................</t>
  </si>
  <si>
    <t>I confirm that these accounts were approved by the Council and recorded as a</t>
  </si>
  <si>
    <t>council minute at the Parish Council meeting held on …......................................</t>
  </si>
  <si>
    <t xml:space="preserve"> Signed:...........................................................................................................................</t>
  </si>
  <si>
    <t>This paper seeks approval for the financial accounts</t>
  </si>
  <si>
    <t xml:space="preserve">Receipts and Payments Summary </t>
  </si>
  <si>
    <t>Unpresented cheques/on account</t>
  </si>
  <si>
    <t xml:space="preserve">Unallocated income:  </t>
  </si>
  <si>
    <t>To</t>
  </si>
  <si>
    <t>Reconciliation</t>
  </si>
  <si>
    <t>Less Outstanding Cheques/on account</t>
  </si>
  <si>
    <t>Current Balance(Lloyds  Current Account)</t>
  </si>
  <si>
    <t>VARIANCES</t>
  </si>
  <si>
    <t>TARSET AND GREYSTEAD PARISH COUNCIL</t>
  </si>
  <si>
    <t>Budget</t>
  </si>
  <si>
    <t>Expenses</t>
  </si>
  <si>
    <t>Salary/HMRC</t>
  </si>
  <si>
    <t>Orchard</t>
  </si>
  <si>
    <t>Miscellaneous</t>
  </si>
  <si>
    <t>Contingency</t>
  </si>
  <si>
    <t>Defib</t>
  </si>
  <si>
    <t>Actual</t>
  </si>
  <si>
    <t>Mileage/expenses</t>
  </si>
  <si>
    <t>Budgeted</t>
  </si>
  <si>
    <t>2021-2022</t>
  </si>
  <si>
    <t>Vat</t>
  </si>
  <si>
    <t>C Miller</t>
  </si>
  <si>
    <t>BACS</t>
  </si>
  <si>
    <t>Orchard/grasscutting</t>
  </si>
  <si>
    <t>Grasscutting</t>
  </si>
  <si>
    <t>Foilo NO</t>
  </si>
  <si>
    <t>Folio NO</t>
  </si>
  <si>
    <t>2022-2023</t>
  </si>
  <si>
    <t>VAT TO RECLAIM</t>
  </si>
  <si>
    <t>Vat reclaim</t>
  </si>
  <si>
    <t>Village Hall</t>
  </si>
  <si>
    <t>VAT reclaim</t>
  </si>
  <si>
    <t>2021 &amp; 2022 paid y/e 31.3.22</t>
  </si>
  <si>
    <t>£1K one offdonation to Village Hall y/e/ 31.3.22</t>
  </si>
  <si>
    <t>payments relating to y/e 31.3.21 pd 2022</t>
  </si>
  <si>
    <t>Receipts and Payments Summary 1st April 2022- 31st March 2023</t>
  </si>
  <si>
    <t>Balance Brought Forward from 31/3/22</t>
  </si>
  <si>
    <t>Yr Ending 31.03.23</t>
  </si>
  <si>
    <t>TARSET &amp; GREYSTEAD PARISH COUNCIL</t>
  </si>
  <si>
    <t>6.4.22</t>
  </si>
  <si>
    <t>14.4.22</t>
  </si>
  <si>
    <t>NCC Jubilee Fund</t>
  </si>
  <si>
    <t>Jubilee Fund</t>
  </si>
  <si>
    <t>26.4.22</t>
  </si>
  <si>
    <t>HMRC</t>
  </si>
  <si>
    <t>11.4.22</t>
  </si>
  <si>
    <t>M Brodie</t>
  </si>
  <si>
    <t>Jubilee</t>
  </si>
  <si>
    <t>19.4.22</t>
  </si>
  <si>
    <t>Ddebit</t>
  </si>
  <si>
    <t>18.5.22</t>
  </si>
  <si>
    <t>NALC</t>
  </si>
  <si>
    <t>C Mowatt</t>
  </si>
  <si>
    <t>BHIB Insurance</t>
  </si>
  <si>
    <t>Opening Bal 1/4/22</t>
  </si>
  <si>
    <t>Platinum Jubilee</t>
  </si>
  <si>
    <t>Citizens Advice Bureau</t>
  </si>
  <si>
    <t>8.6.22</t>
  </si>
  <si>
    <t>Grascutting</t>
  </si>
  <si>
    <t>2022-23</t>
  </si>
  <si>
    <t>16.6.22</t>
  </si>
  <si>
    <t>I Richardson</t>
  </si>
  <si>
    <t>21.7.22</t>
  </si>
  <si>
    <t>11.7.22</t>
  </si>
  <si>
    <t>Kudu Products</t>
  </si>
  <si>
    <t>20.7.22</t>
  </si>
  <si>
    <t>DDebit</t>
  </si>
  <si>
    <t>9.7.22</t>
  </si>
  <si>
    <t>7.7.22</t>
  </si>
  <si>
    <t>Book</t>
  </si>
  <si>
    <t>18.8.22</t>
  </si>
  <si>
    <t>2.9.22</t>
  </si>
  <si>
    <t>22.9.22</t>
  </si>
  <si>
    <t>21.9.22</t>
  </si>
  <si>
    <t>29.9.22</t>
  </si>
  <si>
    <t>4.10.022</t>
  </si>
  <si>
    <t>Sport Tynedale</t>
  </si>
  <si>
    <t>4.10.22</t>
  </si>
  <si>
    <t>Tarset Diary</t>
  </si>
  <si>
    <t>5.10.22</t>
  </si>
  <si>
    <t>17.10.22</t>
  </si>
  <si>
    <t>2023-2024</t>
  </si>
  <si>
    <t>Forecast</t>
  </si>
  <si>
    <t>2022-203</t>
  </si>
  <si>
    <t>20a</t>
  </si>
  <si>
    <t>16.11.22</t>
  </si>
  <si>
    <t>D McCracken</t>
  </si>
  <si>
    <t>King Charles Coronation</t>
  </si>
  <si>
    <t>14.11.22</t>
  </si>
  <si>
    <t>DDEBIT</t>
  </si>
  <si>
    <t>18.1.23</t>
  </si>
  <si>
    <t>Tynedale Hospice at Home</t>
  </si>
  <si>
    <t>ACCOUNTS FOR THE YEAR ENDED 31st MARCH 2023</t>
  </si>
  <si>
    <t>Tarset Village Hall</t>
  </si>
  <si>
    <t>Represented by Cash at Bank 31.03.23</t>
  </si>
  <si>
    <t>Accounting Balance Brought Forward 31.03.23</t>
  </si>
  <si>
    <t>15.3.23</t>
  </si>
  <si>
    <t>Accounting Balance Brought Forward from 31.01.23</t>
  </si>
  <si>
    <t>Current Bank Balance at Lloyds as at 31.01.23</t>
  </si>
  <si>
    <t>Closing Bal 31/3/23</t>
  </si>
  <si>
    <t>County Council grant scheme to celebrate platinum</t>
  </si>
  <si>
    <t>Share of new I.T. equipment y/e 31.3.23</t>
  </si>
  <si>
    <t>Increase in premium y/e 31.3.23</t>
  </si>
  <si>
    <t>No consumables purchased y/e 31.3.23</t>
  </si>
  <si>
    <t>Platinum celebration y/e 31.3.23</t>
  </si>
  <si>
    <t>FINANCIAL REPORT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</si>
</sst>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[$£-809]#,##0.00;[Red]\-[$£-809]#,##0.00"/>
    <numFmt numFmtId="165" formatCode="&quot; £&quot;#,##0.00\ ;&quot;-£&quot;#,##0.00\ ;&quot; £-&quot;#\ ;@\ 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8"/>
      <name val="Arial1"/>
    </font>
    <font>
      <sz val="10"/>
      <color indexed="8"/>
      <name val="Arial1"/>
    </font>
    <font>
      <b/>
      <sz val="10"/>
      <color indexed="8"/>
      <name val="Arial1"/>
    </font>
    <font>
      <sz val="10"/>
      <name val="Arial"/>
      <family val="2"/>
    </font>
    <font>
      <b/>
      <sz val="8"/>
      <color indexed="8"/>
      <name val="Calibri"/>
      <family val="2"/>
      <charset val="1"/>
    </font>
    <font>
      <sz val="10"/>
      <color indexed="8"/>
      <name val="Arial1"/>
      <charset val="1"/>
    </font>
    <font>
      <sz val="8"/>
      <name val="Calibri"/>
      <family val="2"/>
      <charset val="1"/>
    </font>
    <font>
      <sz val="8"/>
      <name val="Arial"/>
      <family val="2"/>
    </font>
    <font>
      <sz val="8"/>
      <color indexed="8"/>
      <name val="Calibri"/>
      <family val="2"/>
      <charset val="1"/>
    </font>
    <font>
      <sz val="8"/>
      <color theme="1"/>
      <name val="Calibri"/>
      <family val="2"/>
      <scheme val="minor"/>
    </font>
    <font>
      <b/>
      <sz val="8"/>
      <name val="Calibri"/>
      <family val="2"/>
      <charset val="1"/>
    </font>
    <font>
      <b/>
      <sz val="8"/>
      <name val="Arial"/>
      <family val="2"/>
    </font>
    <font>
      <sz val="8"/>
      <color indexed="8"/>
      <name val="Arial1"/>
    </font>
    <font>
      <b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indexed="8"/>
      <name val="Arial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</borders>
  <cellStyleXfs count="4">
    <xf numFmtId="0" fontId="0" fillId="0" borderId="0"/>
    <xf numFmtId="0" fontId="6" fillId="0" borderId="0"/>
    <xf numFmtId="165" fontId="8" fillId="0" borderId="0"/>
    <xf numFmtId="0" fontId="1" fillId="0" borderId="0"/>
  </cellStyleXfs>
  <cellXfs count="47">
    <xf numFmtId="0" fontId="0" fillId="0" borderId="0" xfId="0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1" xfId="0" applyFont="1" applyBorder="1"/>
    <xf numFmtId="164" fontId="5" fillId="0" borderId="1" xfId="0" applyNumberFormat="1" applyFont="1" applyBorder="1" applyAlignment="1">
      <alignment horizontal="left"/>
    </xf>
    <xf numFmtId="0" fontId="4" fillId="0" borderId="1" xfId="0" applyFont="1" applyBorder="1"/>
    <xf numFmtId="164" fontId="7" fillId="0" borderId="0" xfId="1" applyNumberFormat="1" applyFont="1" applyAlignment="1">
      <alignment horizontal="left"/>
    </xf>
    <xf numFmtId="164" fontId="11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8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8" fontId="2" fillId="0" borderId="0" xfId="0" applyNumberFormat="1" applyFont="1" applyAlignment="1">
      <alignment horizontal="left"/>
    </xf>
    <xf numFmtId="164" fontId="9" fillId="0" borderId="0" xfId="1" applyNumberFormat="1" applyFont="1" applyAlignment="1">
      <alignment horizontal="left"/>
    </xf>
    <xf numFmtId="0" fontId="12" fillId="0" borderId="0" xfId="3" applyFont="1" applyAlignment="1">
      <alignment horizontal="left"/>
    </xf>
    <xf numFmtId="0" fontId="10" fillId="0" borderId="0" xfId="1" applyFont="1" applyAlignment="1">
      <alignment horizontal="left"/>
    </xf>
    <xf numFmtId="49" fontId="7" fillId="0" borderId="0" xfId="1" applyNumberFormat="1" applyFont="1" applyAlignment="1">
      <alignment horizontal="left"/>
    </xf>
    <xf numFmtId="164" fontId="7" fillId="0" borderId="0" xfId="2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164" fontId="11" fillId="0" borderId="0" xfId="2" applyNumberFormat="1" applyFont="1" applyAlignment="1">
      <alignment horizontal="left"/>
    </xf>
    <xf numFmtId="164" fontId="9" fillId="0" borderId="0" xfId="2" applyNumberFormat="1" applyFont="1" applyAlignment="1">
      <alignment horizontal="left"/>
    </xf>
    <xf numFmtId="164" fontId="7" fillId="0" borderId="4" xfId="2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left"/>
    </xf>
    <xf numFmtId="164" fontId="13" fillId="0" borderId="0" xfId="1" applyNumberFormat="1" applyFont="1" applyAlignment="1">
      <alignment horizontal="left"/>
    </xf>
    <xf numFmtId="0" fontId="14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165" fontId="11" fillId="0" borderId="0" xfId="2" applyFont="1" applyAlignment="1">
      <alignment horizontal="left"/>
    </xf>
    <xf numFmtId="49" fontId="9" fillId="0" borderId="0" xfId="1" applyNumberFormat="1" applyFont="1" applyAlignment="1">
      <alignment horizontal="left"/>
    </xf>
    <xf numFmtId="17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8" fontId="12" fillId="0" borderId="0" xfId="0" applyNumberFormat="1" applyFont="1" applyAlignment="1">
      <alignment horizontal="left"/>
    </xf>
    <xf numFmtId="8" fontId="5" fillId="0" borderId="0" xfId="0" applyNumberFormat="1" applyFont="1" applyAlignment="1">
      <alignment horizontal="left"/>
    </xf>
    <xf numFmtId="0" fontId="15" fillId="0" borderId="0" xfId="0" applyFont="1"/>
    <xf numFmtId="6" fontId="10" fillId="0" borderId="0" xfId="1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7" fillId="0" borderId="0" xfId="1" applyNumberFormat="1" applyFont="1" applyAlignment="1">
      <alignment horizontal="left"/>
    </xf>
    <xf numFmtId="1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18" fillId="0" borderId="0" xfId="0" applyFont="1"/>
    <xf numFmtId="164" fontId="7" fillId="0" borderId="2" xfId="1" applyNumberFormat="1" applyFont="1" applyBorder="1" applyAlignment="1">
      <alignment horizontal="left"/>
    </xf>
    <xf numFmtId="164" fontId="7" fillId="0" borderId="3" xfId="1" applyNumberFormat="1" applyFont="1" applyBorder="1" applyAlignment="1">
      <alignment horizontal="left" vertical="center"/>
    </xf>
  </cellXfs>
  <cellStyles count="4">
    <cellStyle name="Currency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opLeftCell="A28" zoomScale="85" zoomScaleNormal="85" workbookViewId="0">
      <selection activeCell="E15" sqref="E15"/>
    </sheetView>
  </sheetViews>
  <sheetFormatPr defaultColWidth="9.140625" defaultRowHeight="15"/>
  <cols>
    <col min="1" max="1" width="15.5703125" style="12" customWidth="1"/>
    <col min="2" max="2" width="28.42578125" style="12" customWidth="1"/>
    <col min="3" max="3" width="13.140625" style="12" customWidth="1"/>
    <col min="4" max="4" width="10.28515625" style="12" bestFit="1" customWidth="1"/>
    <col min="5" max="16384" width="9.140625" style="12"/>
  </cols>
  <sheetData>
    <row r="1" spans="1:4" s="14" customFormat="1">
      <c r="A1" s="14" t="s">
        <v>147</v>
      </c>
      <c r="B1" s="31"/>
    </row>
    <row r="2" spans="1:4" s="14" customFormat="1"/>
    <row r="3" spans="1:4" s="14" customFormat="1">
      <c r="A3" s="14" t="s">
        <v>41</v>
      </c>
    </row>
    <row r="4" spans="1:4" s="14" customFormat="1"/>
    <row r="5" spans="1:4" s="14" customFormat="1" ht="16.5" customHeight="1">
      <c r="A5" s="14" t="s">
        <v>42</v>
      </c>
      <c r="D5" s="15"/>
    </row>
    <row r="6" spans="1:4" s="14" customFormat="1">
      <c r="A6" s="14" t="s">
        <v>139</v>
      </c>
      <c r="D6" s="15">
        <v>11895.9</v>
      </c>
    </row>
    <row r="7" spans="1:4" s="14" customFormat="1">
      <c r="A7" s="14" t="s">
        <v>43</v>
      </c>
    </row>
    <row r="8" spans="1:4" s="14" customFormat="1">
      <c r="A8" s="14" t="s">
        <v>44</v>
      </c>
    </row>
    <row r="9" spans="1:4" s="14" customFormat="1">
      <c r="A9" s="14" t="s">
        <v>140</v>
      </c>
      <c r="D9" s="15">
        <f>SUM(D6)</f>
        <v>11895.9</v>
      </c>
    </row>
    <row r="11" spans="1:4" s="14" customFormat="1">
      <c r="A11" s="14" t="s">
        <v>1</v>
      </c>
    </row>
    <row r="12" spans="1:4" s="14" customFormat="1">
      <c r="A12" s="14" t="s">
        <v>21</v>
      </c>
      <c r="B12" s="14" t="s">
        <v>22</v>
      </c>
      <c r="C12" s="14" t="s">
        <v>23</v>
      </c>
    </row>
    <row r="17" spans="1:4">
      <c r="D17" s="14"/>
    </row>
    <row r="18" spans="1:4" s="14" customFormat="1"/>
    <row r="19" spans="1:4" s="14" customFormat="1">
      <c r="A19" s="14" t="s">
        <v>6</v>
      </c>
      <c r="D19" s="15"/>
    </row>
    <row r="20" spans="1:4" s="14" customFormat="1" ht="15.75" customHeight="1">
      <c r="A20" s="14" t="s">
        <v>21</v>
      </c>
      <c r="B20" s="14" t="s">
        <v>45</v>
      </c>
      <c r="C20" s="14" t="s">
        <v>23</v>
      </c>
    </row>
    <row r="21" spans="1:4">
      <c r="A21" s="12" t="s">
        <v>138</v>
      </c>
      <c r="B21" s="12" t="s">
        <v>63</v>
      </c>
      <c r="C21" s="12" t="s">
        <v>64</v>
      </c>
      <c r="D21" s="13">
        <v>365.42</v>
      </c>
    </row>
    <row r="22" spans="1:4">
      <c r="A22" s="12" t="s">
        <v>138</v>
      </c>
      <c r="B22" s="12" t="s">
        <v>86</v>
      </c>
      <c r="C22" s="12" t="s">
        <v>131</v>
      </c>
      <c r="D22" s="12">
        <v>85.2</v>
      </c>
    </row>
    <row r="23" spans="1:4">
      <c r="A23" s="12" t="s">
        <v>138</v>
      </c>
      <c r="B23" s="12" t="s">
        <v>135</v>
      </c>
      <c r="C23" s="12" t="s">
        <v>64</v>
      </c>
      <c r="D23" s="12">
        <v>120</v>
      </c>
    </row>
    <row r="27" spans="1:4" s="14" customFormat="1">
      <c r="A27" s="14" t="s">
        <v>17</v>
      </c>
      <c r="D27" s="15">
        <f>SUM(D21:D25)</f>
        <v>570.62</v>
      </c>
    </row>
    <row r="29" spans="1:4">
      <c r="A29" s="14" t="s">
        <v>46</v>
      </c>
      <c r="B29" s="14"/>
    </row>
    <row r="30" spans="1:4">
      <c r="A30" s="14" t="s">
        <v>27</v>
      </c>
      <c r="B30" s="14"/>
      <c r="D30" s="13">
        <f>SUM(D9)</f>
        <v>11895.9</v>
      </c>
    </row>
    <row r="31" spans="1:4">
      <c r="A31" s="14" t="s">
        <v>28</v>
      </c>
      <c r="B31" s="14"/>
      <c r="D31" s="13">
        <f>SUM(D17)</f>
        <v>0</v>
      </c>
    </row>
    <row r="32" spans="1:4">
      <c r="A32" s="14" t="s">
        <v>29</v>
      </c>
      <c r="B32" s="14"/>
      <c r="D32" s="13">
        <f>SUM(D27)</f>
        <v>570.62</v>
      </c>
    </row>
    <row r="33" spans="1:4">
      <c r="A33" s="14" t="s">
        <v>48</v>
      </c>
      <c r="B33" s="14"/>
      <c r="D33" s="13">
        <f>SUM(D30+D31-D32)</f>
        <v>11325.279999999999</v>
      </c>
    </row>
    <row r="34" spans="1:4">
      <c r="A34" s="14"/>
      <c r="B34" s="14"/>
    </row>
    <row r="35" spans="1:4">
      <c r="A35" s="14" t="s">
        <v>136</v>
      </c>
      <c r="B35" s="14"/>
      <c r="D35" s="13">
        <f>SUM(D33)</f>
        <v>11325.279999999999</v>
      </c>
    </row>
    <row r="36" spans="1:4">
      <c r="A36" s="14" t="s">
        <v>32</v>
      </c>
      <c r="B36" s="14"/>
    </row>
    <row r="37" spans="1:4">
      <c r="A37" s="14" t="s">
        <v>47</v>
      </c>
      <c r="B37" s="14"/>
      <c r="D37" s="13"/>
    </row>
    <row r="38" spans="1:4">
      <c r="A38" s="14"/>
      <c r="B38" s="14"/>
    </row>
    <row r="39" spans="1:4">
      <c r="A39" s="14" t="s">
        <v>137</v>
      </c>
      <c r="B39" s="14"/>
      <c r="D39" s="15">
        <f>SUM(D30+D31-D32-D37)</f>
        <v>11325.279999999999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topLeftCell="A22" zoomScale="115" zoomScaleNormal="115" workbookViewId="0">
      <selection activeCell="A28" sqref="A28"/>
    </sheetView>
  </sheetViews>
  <sheetFormatPr defaultColWidth="12" defaultRowHeight="12.75"/>
  <cols>
    <col min="1" max="1" width="20.7109375" style="2" customWidth="1"/>
    <col min="2" max="16384" width="12" style="2"/>
  </cols>
  <sheetData>
    <row r="1" spans="1:6" ht="21.4" customHeight="1">
      <c r="A1" s="32" t="s">
        <v>0</v>
      </c>
    </row>
    <row r="2" spans="1:6" ht="16.350000000000001" customHeight="1">
      <c r="B2" s="5" t="s">
        <v>58</v>
      </c>
      <c r="C2" s="5" t="s">
        <v>60</v>
      </c>
      <c r="D2" s="5" t="s">
        <v>58</v>
      </c>
      <c r="E2" s="5" t="s">
        <v>124</v>
      </c>
      <c r="F2" s="5" t="s">
        <v>51</v>
      </c>
    </row>
    <row r="3" spans="1:6" ht="15.4" customHeight="1">
      <c r="B3" s="5" t="s">
        <v>61</v>
      </c>
      <c r="C3" s="5" t="s">
        <v>69</v>
      </c>
      <c r="D3" s="5" t="s">
        <v>69</v>
      </c>
      <c r="E3" s="5" t="s">
        <v>125</v>
      </c>
      <c r="F3" s="5" t="s">
        <v>123</v>
      </c>
    </row>
    <row r="4" spans="1:6" ht="15.4" customHeight="1">
      <c r="A4" s="5" t="s">
        <v>1</v>
      </c>
      <c r="B4" s="5"/>
      <c r="C4" s="5"/>
      <c r="D4" s="5"/>
      <c r="E4" s="5"/>
    </row>
    <row r="5" spans="1:6" ht="12.75" customHeight="1">
      <c r="A5" s="2" t="s">
        <v>2</v>
      </c>
      <c r="B5" s="2">
        <v>5000</v>
      </c>
      <c r="C5" s="2">
        <v>5000</v>
      </c>
      <c r="D5" s="2">
        <v>5000</v>
      </c>
      <c r="E5" s="2">
        <v>5000</v>
      </c>
      <c r="F5" s="2">
        <v>5000</v>
      </c>
    </row>
    <row r="6" spans="1:6" ht="12.75" customHeight="1">
      <c r="A6" s="2" t="s">
        <v>71</v>
      </c>
      <c r="B6" s="2">
        <v>33.99</v>
      </c>
      <c r="C6" s="2">
        <v>130</v>
      </c>
      <c r="D6" s="2">
        <v>177.78</v>
      </c>
      <c r="E6" s="2">
        <v>177.78</v>
      </c>
      <c r="F6" s="2">
        <v>160</v>
      </c>
    </row>
    <row r="7" spans="1:6" ht="12.75" customHeight="1">
      <c r="A7" s="2" t="s">
        <v>84</v>
      </c>
      <c r="B7" s="2">
        <v>0</v>
      </c>
      <c r="C7" s="2">
        <v>0</v>
      </c>
      <c r="D7" s="2">
        <v>500</v>
      </c>
      <c r="E7" s="2">
        <v>500</v>
      </c>
      <c r="F7" s="2">
        <v>0</v>
      </c>
    </row>
    <row r="8" spans="1:6" ht="15.4" customHeight="1">
      <c r="A8" s="33" t="s">
        <v>5</v>
      </c>
      <c r="B8" s="8">
        <f t="shared" ref="B8:F8" si="0">SUM(B5:B7)</f>
        <v>5033.99</v>
      </c>
      <c r="C8" s="8">
        <f t="shared" si="0"/>
        <v>5130</v>
      </c>
      <c r="D8" s="8">
        <f t="shared" si="0"/>
        <v>5677.78</v>
      </c>
      <c r="E8" s="8">
        <f t="shared" si="0"/>
        <v>5677.78</v>
      </c>
      <c r="F8" s="8">
        <f t="shared" si="0"/>
        <v>5160</v>
      </c>
    </row>
    <row r="9" spans="1:6" ht="15.4" customHeight="1">
      <c r="A9" s="5"/>
    </row>
    <row r="10" spans="1:6" ht="15.4" customHeight="1">
      <c r="A10" s="5" t="s">
        <v>6</v>
      </c>
    </row>
    <row r="11" spans="1:6" ht="12.75" customHeight="1">
      <c r="A11" s="2" t="s">
        <v>53</v>
      </c>
      <c r="B11" s="2">
        <v>2335.04</v>
      </c>
      <c r="C11" s="2">
        <v>2200</v>
      </c>
      <c r="D11" s="2">
        <v>2472.5700000000002</v>
      </c>
      <c r="E11" s="2">
        <v>2200</v>
      </c>
      <c r="F11" s="2">
        <v>2400</v>
      </c>
    </row>
    <row r="12" spans="1:6" ht="12.75" customHeight="1">
      <c r="A12" s="2" t="s">
        <v>18</v>
      </c>
      <c r="B12" s="2">
        <v>183.39</v>
      </c>
      <c r="C12" s="2">
        <v>250</v>
      </c>
      <c r="D12" s="2">
        <v>255.4</v>
      </c>
      <c r="E12" s="2">
        <v>250</v>
      </c>
      <c r="F12" s="2">
        <v>250</v>
      </c>
    </row>
    <row r="13" spans="1:6" ht="12.75" customHeight="1">
      <c r="A13" s="2" t="s">
        <v>10</v>
      </c>
      <c r="B13" s="2">
        <v>180</v>
      </c>
      <c r="C13" s="2">
        <v>120</v>
      </c>
      <c r="D13" s="2">
        <v>120</v>
      </c>
      <c r="E13" s="2">
        <v>120</v>
      </c>
      <c r="F13" s="2">
        <v>180</v>
      </c>
    </row>
    <row r="14" spans="1:6" ht="12.75" customHeight="1">
      <c r="A14" s="2" t="s">
        <v>11</v>
      </c>
      <c r="B14" s="2">
        <v>89.86</v>
      </c>
      <c r="C14" s="2">
        <v>95</v>
      </c>
      <c r="D14" s="2">
        <v>90.28</v>
      </c>
      <c r="E14" s="2">
        <v>90.28</v>
      </c>
      <c r="F14" s="2">
        <v>100</v>
      </c>
    </row>
    <row r="15" spans="1:6" ht="12.75" customHeight="1">
      <c r="A15" s="2" t="s">
        <v>4</v>
      </c>
      <c r="B15" s="2">
        <v>1950</v>
      </c>
      <c r="C15" s="2">
        <v>500</v>
      </c>
      <c r="D15" s="2">
        <v>1050</v>
      </c>
      <c r="E15" s="2">
        <v>1000</v>
      </c>
      <c r="F15" s="2">
        <v>1000</v>
      </c>
    </row>
    <row r="16" spans="1:6" ht="12.75" customHeight="1">
      <c r="A16" s="2" t="s">
        <v>13</v>
      </c>
      <c r="B16" s="2">
        <v>218</v>
      </c>
      <c r="C16" s="2">
        <v>220</v>
      </c>
      <c r="D16" s="2">
        <v>312.02</v>
      </c>
      <c r="E16" s="2">
        <v>312.02</v>
      </c>
      <c r="F16" s="2">
        <v>330</v>
      </c>
    </row>
    <row r="17" spans="1:6" ht="12.75" customHeight="1">
      <c r="A17" s="2" t="s">
        <v>55</v>
      </c>
      <c r="B17" s="2">
        <v>0</v>
      </c>
      <c r="C17" s="2">
        <v>100</v>
      </c>
      <c r="D17" s="2">
        <v>0</v>
      </c>
      <c r="E17" s="2">
        <v>0</v>
      </c>
      <c r="F17" s="2">
        <v>100</v>
      </c>
    </row>
    <row r="18" spans="1:6" ht="12.75" customHeight="1">
      <c r="A18" s="2" t="s">
        <v>14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</row>
    <row r="19" spans="1:6" ht="12.75" customHeight="1">
      <c r="A19" s="2" t="s">
        <v>56</v>
      </c>
      <c r="B19" s="2">
        <v>0</v>
      </c>
      <c r="C19" s="2">
        <v>200</v>
      </c>
      <c r="D19" s="2">
        <v>0</v>
      </c>
      <c r="E19" s="2">
        <v>0</v>
      </c>
      <c r="F19" s="2">
        <v>200</v>
      </c>
    </row>
    <row r="20" spans="1:6" ht="12.75" customHeight="1">
      <c r="A20" s="2" t="s">
        <v>65</v>
      </c>
      <c r="B20" s="2">
        <v>1452.02</v>
      </c>
      <c r="C20" s="2">
        <v>1500</v>
      </c>
      <c r="D20" s="2">
        <v>663.17</v>
      </c>
      <c r="E20" s="2">
        <v>1000</v>
      </c>
      <c r="F20" s="2">
        <v>1500</v>
      </c>
    </row>
    <row r="21" spans="1:6" ht="12.75" customHeight="1">
      <c r="A21" s="2" t="s">
        <v>57</v>
      </c>
      <c r="B21" s="2">
        <v>45.9</v>
      </c>
      <c r="C21" s="2">
        <v>100</v>
      </c>
      <c r="D21" s="2">
        <v>0</v>
      </c>
      <c r="E21" s="2">
        <v>0</v>
      </c>
      <c r="F21" s="2">
        <v>100</v>
      </c>
    </row>
    <row r="22" spans="1:6" ht="12.75" customHeight="1">
      <c r="A22" s="2" t="s">
        <v>15</v>
      </c>
      <c r="B22" s="2">
        <v>177.78</v>
      </c>
      <c r="C22" s="2">
        <v>130</v>
      </c>
      <c r="D22" s="2">
        <v>140.6</v>
      </c>
      <c r="E22" s="2">
        <v>160</v>
      </c>
      <c r="F22" s="2">
        <v>150</v>
      </c>
    </row>
    <row r="23" spans="1:6" ht="12.75" customHeight="1">
      <c r="A23" s="2" t="s">
        <v>129</v>
      </c>
      <c r="B23" s="2">
        <v>0</v>
      </c>
      <c r="C23" s="2">
        <v>0</v>
      </c>
      <c r="D23" s="2">
        <v>0</v>
      </c>
      <c r="E23" s="2">
        <v>0</v>
      </c>
      <c r="F23" s="2">
        <v>500</v>
      </c>
    </row>
    <row r="24" spans="1:6" ht="12.75" customHeight="1">
      <c r="A24" s="2" t="s">
        <v>97</v>
      </c>
      <c r="B24" s="2">
        <v>0</v>
      </c>
      <c r="C24" s="2">
        <v>1500</v>
      </c>
      <c r="D24" s="2">
        <v>2962.24</v>
      </c>
      <c r="E24" s="2">
        <v>2962.24</v>
      </c>
      <c r="F24" s="2">
        <v>0</v>
      </c>
    </row>
    <row r="25" spans="1:6" ht="15.4" customHeight="1">
      <c r="A25" s="33" t="s">
        <v>16</v>
      </c>
      <c r="B25" s="8">
        <f t="shared" ref="B25:F25" si="1">SUM(B11:B24)</f>
        <v>6631.9899999999989</v>
      </c>
      <c r="C25" s="8">
        <f t="shared" si="1"/>
        <v>6915</v>
      </c>
      <c r="D25" s="8">
        <f t="shared" si="1"/>
        <v>8066.2800000000007</v>
      </c>
      <c r="E25" s="8">
        <f t="shared" si="1"/>
        <v>8094.54</v>
      </c>
      <c r="F25" s="8">
        <f t="shared" si="1"/>
        <v>6810</v>
      </c>
    </row>
    <row r="26" spans="1:6" ht="15.4" customHeight="1">
      <c r="A26" s="5"/>
      <c r="B26" s="4"/>
      <c r="C26" s="4"/>
    </row>
    <row r="27" spans="1:6" ht="15.4" customHeight="1">
      <c r="A27" s="5" t="s">
        <v>96</v>
      </c>
      <c r="B27" s="2">
        <v>13713.78</v>
      </c>
    </row>
    <row r="28" spans="1:6" ht="15.4" customHeight="1">
      <c r="A28" s="5" t="s">
        <v>141</v>
      </c>
      <c r="B28" s="1">
        <f>SUM(B27+D8-D25)</f>
        <v>11325.28</v>
      </c>
    </row>
    <row r="29" spans="1:6" ht="15.4" customHeight="1">
      <c r="A29" s="5"/>
    </row>
    <row r="30" spans="1:6" ht="15.4" customHeight="1">
      <c r="A30" s="5"/>
    </row>
    <row r="31" spans="1:6" ht="15.4" customHeight="1">
      <c r="A31" s="5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6"/>
  <sheetViews>
    <sheetView tabSelected="1" topLeftCell="A46" zoomScale="115" zoomScaleNormal="115" workbookViewId="0">
      <selection activeCell="E62" sqref="E62"/>
    </sheetView>
  </sheetViews>
  <sheetFormatPr defaultColWidth="9.140625" defaultRowHeight="15"/>
  <cols>
    <col min="1" max="1" width="7" style="39" customWidth="1"/>
    <col min="2" max="2" width="7.42578125" style="12" customWidth="1"/>
    <col min="3" max="3" width="18.28515625" style="12" customWidth="1"/>
    <col min="4" max="4" width="8.28515625" style="12" customWidth="1"/>
    <col min="5" max="5" width="7.42578125" style="12" customWidth="1"/>
    <col min="6" max="6" width="9.140625" style="12"/>
    <col min="7" max="7" width="7.42578125" style="12" customWidth="1"/>
    <col min="8" max="8" width="9.140625" style="12"/>
    <col min="9" max="9" width="8.42578125" style="12" customWidth="1"/>
    <col min="10" max="10" width="6.7109375" style="12" customWidth="1"/>
    <col min="11" max="11" width="9.140625" style="12"/>
    <col min="12" max="12" width="6.140625" style="12" customWidth="1"/>
    <col min="13" max="13" width="7.5703125" style="12" customWidth="1"/>
    <col min="14" max="16384" width="9.140625" style="12"/>
  </cols>
  <sheetData>
    <row r="1" spans="1:25">
      <c r="B1" s="10" t="s">
        <v>134</v>
      </c>
      <c r="C1" s="10"/>
      <c r="D1" s="19"/>
      <c r="E1" s="20"/>
      <c r="F1" s="45" t="s">
        <v>80</v>
      </c>
      <c r="G1" s="45"/>
      <c r="H1" s="45"/>
      <c r="I1" s="45"/>
      <c r="J1" s="46"/>
      <c r="K1" s="46"/>
      <c r="L1" s="46"/>
      <c r="M1" s="45"/>
      <c r="N1" s="45"/>
      <c r="O1" s="45"/>
      <c r="P1" s="45"/>
      <c r="Q1" s="45"/>
      <c r="R1" s="45"/>
      <c r="S1" s="45"/>
      <c r="T1" s="45"/>
      <c r="U1" s="45"/>
      <c r="V1" s="45"/>
      <c r="W1" s="16"/>
      <c r="X1" s="16"/>
      <c r="Y1" s="18"/>
    </row>
    <row r="2" spans="1:25">
      <c r="B2" s="10" t="s">
        <v>77</v>
      </c>
      <c r="C2" s="10"/>
      <c r="D2" s="19"/>
      <c r="E2" s="20"/>
      <c r="F2" s="11" t="s">
        <v>2</v>
      </c>
      <c r="G2" s="11" t="s">
        <v>20</v>
      </c>
      <c r="H2" s="11" t="s">
        <v>4</v>
      </c>
      <c r="I2" s="11"/>
      <c r="J2" s="11"/>
      <c r="K2" s="11"/>
      <c r="L2" s="11"/>
      <c r="M2" s="11"/>
      <c r="N2" s="11"/>
      <c r="O2" s="11"/>
      <c r="P2" s="16"/>
      <c r="Q2" s="16"/>
      <c r="R2" s="11"/>
      <c r="S2" s="16"/>
      <c r="T2" s="16"/>
      <c r="U2" s="11"/>
      <c r="V2" s="11"/>
      <c r="W2" s="18"/>
      <c r="X2" s="16"/>
      <c r="Y2" s="16"/>
    </row>
    <row r="3" spans="1:25">
      <c r="B3" s="11"/>
      <c r="C3" s="11"/>
      <c r="D3" s="21"/>
      <c r="E3" s="18"/>
      <c r="F3" s="11"/>
      <c r="G3" s="11"/>
      <c r="H3" s="11"/>
      <c r="I3" s="11"/>
      <c r="J3" s="11"/>
      <c r="K3" s="11"/>
      <c r="L3" s="11"/>
      <c r="M3" s="18"/>
      <c r="N3" s="11"/>
      <c r="O3" s="11"/>
      <c r="P3" s="18"/>
      <c r="Q3" s="11"/>
      <c r="R3" s="18"/>
      <c r="S3" s="16"/>
      <c r="T3" s="16"/>
      <c r="U3" s="16"/>
      <c r="V3" s="16"/>
      <c r="W3" s="16"/>
      <c r="X3" s="16"/>
      <c r="Y3" s="18"/>
    </row>
    <row r="4" spans="1:25">
      <c r="B4" s="10" t="s">
        <v>78</v>
      </c>
      <c r="C4" s="10"/>
      <c r="D4" s="19"/>
      <c r="E4" s="20">
        <v>13713.78</v>
      </c>
      <c r="F4" s="10"/>
      <c r="G4" s="10"/>
      <c r="H4" s="10"/>
      <c r="I4" s="10"/>
      <c r="J4" s="10"/>
      <c r="K4" s="10"/>
      <c r="L4" s="10"/>
      <c r="M4" s="18"/>
      <c r="N4" s="10"/>
      <c r="O4" s="10"/>
      <c r="P4" s="18"/>
      <c r="Q4" s="18"/>
      <c r="R4" s="18"/>
      <c r="S4" s="18"/>
      <c r="T4" s="18"/>
      <c r="U4" s="16"/>
      <c r="V4" s="16"/>
      <c r="W4" s="16"/>
      <c r="X4" s="16"/>
      <c r="Y4" s="18"/>
    </row>
    <row r="5" spans="1:25">
      <c r="B5" s="10" t="s">
        <v>1</v>
      </c>
      <c r="C5" s="10"/>
      <c r="D5" s="19"/>
      <c r="E5" s="2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1"/>
      <c r="R5" s="18"/>
      <c r="S5" s="16"/>
      <c r="T5" s="16"/>
      <c r="U5" s="16"/>
      <c r="V5" s="16"/>
      <c r="W5" s="16"/>
      <c r="X5" s="16"/>
      <c r="Y5" s="18"/>
    </row>
    <row r="6" spans="1:25">
      <c r="A6" s="39" t="s">
        <v>67</v>
      </c>
      <c r="B6" s="10" t="s">
        <v>21</v>
      </c>
      <c r="C6" s="10" t="s">
        <v>22</v>
      </c>
      <c r="D6" s="19" t="s">
        <v>23</v>
      </c>
      <c r="E6" s="18"/>
      <c r="F6" s="11"/>
      <c r="G6" s="11"/>
      <c r="H6" s="11"/>
      <c r="I6" s="10"/>
      <c r="J6" s="10"/>
      <c r="K6" s="10"/>
      <c r="L6" s="10"/>
      <c r="M6" s="11"/>
      <c r="N6" s="11"/>
      <c r="O6" s="11"/>
      <c r="P6" s="10"/>
      <c r="Q6" s="11"/>
      <c r="R6" s="18"/>
      <c r="S6" s="16"/>
      <c r="T6" s="16"/>
      <c r="U6" s="16"/>
      <c r="V6" s="16"/>
      <c r="W6" s="16"/>
      <c r="X6" s="16"/>
      <c r="Y6" s="18"/>
    </row>
    <row r="7" spans="1:25">
      <c r="A7" s="39">
        <v>1</v>
      </c>
      <c r="B7" s="11" t="s">
        <v>81</v>
      </c>
      <c r="C7" s="11" t="s">
        <v>24</v>
      </c>
      <c r="D7" s="21" t="s">
        <v>64</v>
      </c>
      <c r="E7" s="22">
        <v>2500</v>
      </c>
      <c r="F7" s="11">
        <v>2500</v>
      </c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  <c r="R7" s="18"/>
      <c r="S7" s="16"/>
      <c r="T7" s="16"/>
      <c r="U7" s="16"/>
      <c r="V7" s="16"/>
      <c r="W7" s="16"/>
      <c r="X7" s="16"/>
      <c r="Y7" s="18"/>
    </row>
    <row r="8" spans="1:25">
      <c r="A8" s="39">
        <v>2</v>
      </c>
      <c r="B8" s="11" t="s">
        <v>82</v>
      </c>
      <c r="C8" s="11" t="s">
        <v>83</v>
      </c>
      <c r="D8" s="21" t="s">
        <v>64</v>
      </c>
      <c r="E8" s="22">
        <v>500</v>
      </c>
      <c r="F8" s="11"/>
      <c r="G8" s="11">
        <v>500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  <c r="S8" s="16"/>
      <c r="T8" s="16"/>
      <c r="U8" s="16"/>
      <c r="V8" s="16"/>
      <c r="W8" s="16"/>
      <c r="X8" s="16"/>
      <c r="Y8" s="18"/>
    </row>
    <row r="9" spans="1:25">
      <c r="A9" s="39">
        <v>3</v>
      </c>
      <c r="B9" s="18" t="s">
        <v>85</v>
      </c>
      <c r="C9" s="18" t="s">
        <v>86</v>
      </c>
      <c r="D9" s="18" t="s">
        <v>64</v>
      </c>
      <c r="E9" s="23">
        <v>177.78</v>
      </c>
      <c r="F9" s="18"/>
      <c r="G9" s="18">
        <v>177.78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6"/>
      <c r="T9" s="16"/>
      <c r="U9" s="16"/>
      <c r="V9" s="16"/>
      <c r="W9" s="16"/>
      <c r="X9" s="16"/>
      <c r="Y9" s="18"/>
    </row>
    <row r="10" spans="1:25" ht="15.75" thickBot="1">
      <c r="A10" s="39">
        <v>4</v>
      </c>
      <c r="B10" s="18" t="s">
        <v>113</v>
      </c>
      <c r="C10" s="18" t="s">
        <v>24</v>
      </c>
      <c r="D10" s="18" t="s">
        <v>64</v>
      </c>
      <c r="E10" s="23">
        <v>2500</v>
      </c>
      <c r="F10" s="18"/>
      <c r="G10" s="18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6"/>
      <c r="T10" s="16"/>
      <c r="U10" s="16"/>
      <c r="V10" s="16"/>
      <c r="W10" s="16"/>
      <c r="X10" s="16"/>
      <c r="Y10" s="18"/>
    </row>
    <row r="11" spans="1:25" ht="16.5" thickTop="1" thickBot="1">
      <c r="B11" s="10" t="s">
        <v>17</v>
      </c>
      <c r="C11" s="10"/>
      <c r="D11" s="19"/>
      <c r="E11" s="24">
        <f>SUM(E7:E10)</f>
        <v>5677.7800000000007</v>
      </c>
      <c r="F11" s="24">
        <f t="shared" ref="F11:G11" si="0">SUM(F7:F9)</f>
        <v>2500</v>
      </c>
      <c r="G11" s="24">
        <f t="shared" si="0"/>
        <v>677.78</v>
      </c>
      <c r="H11" s="25"/>
      <c r="I11" s="25"/>
      <c r="J11" s="10"/>
      <c r="K11" s="10"/>
      <c r="L11" s="10"/>
      <c r="M11" s="11"/>
      <c r="N11" s="11"/>
      <c r="O11" s="11"/>
      <c r="P11" s="11"/>
      <c r="Q11" s="11"/>
      <c r="R11" s="18"/>
      <c r="S11" s="16"/>
      <c r="T11" s="16"/>
      <c r="U11" s="16"/>
      <c r="V11" s="16"/>
      <c r="W11" s="16"/>
      <c r="X11" s="16"/>
      <c r="Y11" s="18"/>
    </row>
    <row r="12" spans="1:25" ht="15.75" thickTop="1">
      <c r="B12" s="10" t="s">
        <v>19</v>
      </c>
      <c r="C12" s="10"/>
      <c r="D12" s="19"/>
      <c r="E12" s="20"/>
      <c r="F12" s="10"/>
      <c r="G12" s="10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8"/>
      <c r="S12" s="16"/>
      <c r="T12" s="16"/>
      <c r="U12" s="16"/>
      <c r="V12" s="16"/>
      <c r="W12" s="16"/>
      <c r="X12" s="16"/>
    </row>
    <row r="13" spans="1:25" s="14" customFormat="1">
      <c r="A13" s="39" t="s">
        <v>68</v>
      </c>
      <c r="B13" s="10" t="s">
        <v>21</v>
      </c>
      <c r="C13" s="10" t="s">
        <v>25</v>
      </c>
      <c r="D13" s="19" t="s">
        <v>23</v>
      </c>
      <c r="E13" s="20"/>
      <c r="F13" s="10" t="s">
        <v>53</v>
      </c>
      <c r="G13" s="10" t="s">
        <v>52</v>
      </c>
      <c r="H13" s="10" t="s">
        <v>11</v>
      </c>
      <c r="I13" s="10" t="s">
        <v>4</v>
      </c>
      <c r="J13" s="10" t="s">
        <v>13</v>
      </c>
      <c r="K13" s="10" t="s">
        <v>66</v>
      </c>
      <c r="L13" s="26" t="s">
        <v>62</v>
      </c>
      <c r="M13" s="26" t="s">
        <v>72</v>
      </c>
      <c r="N13" s="10" t="s">
        <v>89</v>
      </c>
      <c r="O13" s="26"/>
      <c r="P13" s="26"/>
      <c r="Q13" s="10"/>
      <c r="R13" s="10"/>
      <c r="S13" s="27"/>
      <c r="T13" s="26"/>
      <c r="U13" s="26"/>
      <c r="W13" s="26"/>
      <c r="X13" s="26"/>
    </row>
    <row r="14" spans="1:25" s="14" customFormat="1">
      <c r="A14" s="39"/>
      <c r="B14" s="10"/>
      <c r="C14" s="10"/>
      <c r="D14" s="19"/>
      <c r="E14" s="20"/>
      <c r="F14" s="10"/>
      <c r="G14" s="10"/>
      <c r="H14" s="10"/>
      <c r="I14" s="10"/>
      <c r="J14" s="10"/>
      <c r="K14" s="10" t="s">
        <v>54</v>
      </c>
      <c r="L14" s="26"/>
      <c r="M14" s="26"/>
      <c r="N14" s="10"/>
      <c r="O14" s="26"/>
      <c r="P14" s="26"/>
      <c r="Q14" s="10"/>
      <c r="R14" s="10"/>
      <c r="S14" s="27"/>
      <c r="T14" s="26"/>
      <c r="U14" s="26"/>
      <c r="W14" s="26"/>
      <c r="X14" s="26"/>
    </row>
    <row r="15" spans="1:25" s="34" customFormat="1" ht="11.25">
      <c r="A15" s="39">
        <v>1</v>
      </c>
      <c r="B15" s="34" t="s">
        <v>87</v>
      </c>
      <c r="C15" s="34" t="s">
        <v>88</v>
      </c>
      <c r="D15" s="34" t="s">
        <v>64</v>
      </c>
      <c r="E15" s="35">
        <v>177.49</v>
      </c>
      <c r="N15" s="34">
        <v>177.49</v>
      </c>
    </row>
    <row r="16" spans="1:25">
      <c r="A16" s="39">
        <v>2</v>
      </c>
      <c r="B16" s="11" t="s">
        <v>90</v>
      </c>
      <c r="C16" s="28" t="s">
        <v>86</v>
      </c>
      <c r="D16" s="21" t="s">
        <v>91</v>
      </c>
      <c r="E16" s="29">
        <v>2.76</v>
      </c>
      <c r="F16" s="11">
        <v>2.76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6"/>
      <c r="S16" s="16"/>
      <c r="T16" s="16"/>
      <c r="U16" s="16"/>
      <c r="V16" s="16"/>
      <c r="W16" s="16"/>
      <c r="X16" s="16"/>
    </row>
    <row r="17" spans="1:24">
      <c r="A17" s="39">
        <v>3</v>
      </c>
      <c r="B17" s="11" t="s">
        <v>92</v>
      </c>
      <c r="C17" s="11" t="s">
        <v>93</v>
      </c>
      <c r="D17" s="30" t="s">
        <v>64</v>
      </c>
      <c r="E17" s="18">
        <v>90.28</v>
      </c>
      <c r="F17" s="11"/>
      <c r="G17" s="11"/>
      <c r="H17" s="11">
        <v>90.28</v>
      </c>
      <c r="I17" s="11"/>
      <c r="J17" s="11"/>
      <c r="K17" s="11"/>
      <c r="L17" s="11"/>
      <c r="M17" s="11"/>
      <c r="N17" s="11"/>
      <c r="O17" s="11"/>
      <c r="P17" s="11"/>
      <c r="Q17" s="11"/>
      <c r="R17" s="18"/>
      <c r="S17" s="16"/>
      <c r="T17" s="16"/>
      <c r="U17" s="16"/>
      <c r="V17" s="16"/>
      <c r="W17" s="16"/>
      <c r="X17" s="16"/>
    </row>
    <row r="18" spans="1:24">
      <c r="A18" s="39">
        <v>4</v>
      </c>
      <c r="B18" s="11" t="s">
        <v>92</v>
      </c>
      <c r="C18" s="11" t="s">
        <v>94</v>
      </c>
      <c r="D18" s="30" t="s">
        <v>64</v>
      </c>
      <c r="E18" s="18">
        <v>79.2</v>
      </c>
      <c r="F18" s="11"/>
      <c r="G18" s="11"/>
      <c r="H18" s="11"/>
      <c r="I18" s="11"/>
      <c r="J18" s="11"/>
      <c r="K18" s="11">
        <v>66</v>
      </c>
      <c r="L18" s="11">
        <v>13.2</v>
      </c>
      <c r="M18" s="11"/>
      <c r="N18" s="11"/>
      <c r="O18" s="11"/>
      <c r="P18" s="11"/>
      <c r="Q18" s="11"/>
      <c r="R18" s="18"/>
      <c r="S18" s="16"/>
      <c r="T18" s="16"/>
      <c r="U18" s="16"/>
      <c r="V18" s="16"/>
      <c r="W18" s="16"/>
      <c r="X18" s="16"/>
    </row>
    <row r="19" spans="1:24">
      <c r="A19" s="39">
        <v>5</v>
      </c>
      <c r="B19" s="11" t="s">
        <v>92</v>
      </c>
      <c r="C19" s="11" t="s">
        <v>63</v>
      </c>
      <c r="D19" s="30" t="s">
        <v>64</v>
      </c>
      <c r="E19" s="18">
        <v>349.09</v>
      </c>
      <c r="F19" s="11">
        <v>324.85000000000002</v>
      </c>
      <c r="G19" s="11">
        <v>24.24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8"/>
      <c r="S19" s="16"/>
      <c r="T19" s="16"/>
      <c r="U19" s="16"/>
      <c r="V19" s="16"/>
      <c r="W19" s="16"/>
      <c r="X19" s="16"/>
    </row>
    <row r="20" spans="1:24">
      <c r="A20" s="39">
        <v>6</v>
      </c>
      <c r="B20" s="11" t="s">
        <v>92</v>
      </c>
      <c r="C20" s="11" t="s">
        <v>86</v>
      </c>
      <c r="D20" s="30" t="s">
        <v>91</v>
      </c>
      <c r="E20" s="18">
        <v>75.27</v>
      </c>
      <c r="F20" s="11">
        <v>75.27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8"/>
      <c r="S20" s="16"/>
      <c r="T20" s="16"/>
      <c r="U20" s="16"/>
      <c r="V20" s="16"/>
      <c r="W20" s="16"/>
      <c r="X20" s="16"/>
    </row>
    <row r="21" spans="1:24">
      <c r="A21" s="39">
        <v>7</v>
      </c>
      <c r="B21" s="11" t="s">
        <v>92</v>
      </c>
      <c r="C21" s="11" t="s">
        <v>95</v>
      </c>
      <c r="D21" s="30" t="s">
        <v>64</v>
      </c>
      <c r="E21" s="18">
        <v>312.02</v>
      </c>
      <c r="F21" s="11"/>
      <c r="G21" s="11"/>
      <c r="H21" s="11"/>
      <c r="I21" s="11"/>
      <c r="J21" s="11">
        <v>312.02</v>
      </c>
      <c r="K21" s="11"/>
      <c r="L21" s="11"/>
      <c r="M21" s="11"/>
      <c r="N21" s="11"/>
      <c r="O21" s="11"/>
      <c r="P21" s="11"/>
      <c r="Q21" s="11"/>
      <c r="R21" s="18"/>
      <c r="S21" s="16"/>
      <c r="T21" s="16"/>
      <c r="U21" s="16"/>
      <c r="V21" s="16"/>
      <c r="W21" s="16"/>
      <c r="X21" s="16"/>
    </row>
    <row r="22" spans="1:24">
      <c r="A22" s="39">
        <v>8</v>
      </c>
      <c r="B22" s="11" t="s">
        <v>92</v>
      </c>
      <c r="C22" s="11" t="s">
        <v>98</v>
      </c>
      <c r="D22" s="30" t="s">
        <v>64</v>
      </c>
      <c r="E22" s="18">
        <v>100</v>
      </c>
      <c r="F22" s="11"/>
      <c r="G22" s="11"/>
      <c r="H22" s="11"/>
      <c r="I22" s="11">
        <v>100</v>
      </c>
      <c r="J22" s="11"/>
      <c r="K22" s="11"/>
      <c r="L22" s="11"/>
      <c r="M22" s="11"/>
      <c r="N22" s="11"/>
      <c r="O22" s="11"/>
      <c r="P22" s="11"/>
      <c r="Q22" s="11"/>
      <c r="R22" s="18"/>
      <c r="S22" s="16"/>
      <c r="T22" s="16"/>
      <c r="U22" s="16"/>
      <c r="V22" s="16"/>
      <c r="W22" s="16"/>
      <c r="X22" s="16"/>
    </row>
    <row r="23" spans="1:24">
      <c r="A23" s="39">
        <v>9</v>
      </c>
      <c r="B23" s="11" t="s">
        <v>99</v>
      </c>
      <c r="C23" s="11" t="s">
        <v>94</v>
      </c>
      <c r="D23" s="30" t="s">
        <v>64</v>
      </c>
      <c r="E23" s="18">
        <v>79.2</v>
      </c>
      <c r="F23" s="11"/>
      <c r="G23" s="11"/>
      <c r="H23" s="11"/>
      <c r="I23" s="11"/>
      <c r="J23" s="11"/>
      <c r="K23" s="11">
        <v>66</v>
      </c>
      <c r="L23" s="11">
        <v>13.2</v>
      </c>
      <c r="M23" s="11"/>
      <c r="N23" s="11"/>
      <c r="O23" s="11"/>
      <c r="P23" s="11"/>
      <c r="Q23" s="11"/>
      <c r="R23" s="18"/>
      <c r="S23" s="16"/>
      <c r="T23" s="16"/>
      <c r="U23" s="16"/>
      <c r="V23" s="16"/>
      <c r="W23" s="16"/>
      <c r="X23" s="16"/>
    </row>
    <row r="24" spans="1:24">
      <c r="A24" s="39">
        <v>10</v>
      </c>
      <c r="B24" s="11" t="s">
        <v>102</v>
      </c>
      <c r="C24" s="11" t="s">
        <v>103</v>
      </c>
      <c r="D24" s="30" t="s">
        <v>64</v>
      </c>
      <c r="E24" s="18">
        <v>500</v>
      </c>
      <c r="F24" s="11"/>
      <c r="G24" s="11"/>
      <c r="H24" s="11"/>
      <c r="I24" s="11"/>
      <c r="J24" s="11"/>
      <c r="K24" s="11"/>
      <c r="L24" s="11"/>
      <c r="M24" s="11"/>
      <c r="N24" s="11">
        <v>500</v>
      </c>
      <c r="O24" s="11"/>
      <c r="P24" s="11"/>
      <c r="Q24" s="11"/>
      <c r="R24" s="18"/>
      <c r="S24" s="16"/>
      <c r="T24" s="16"/>
      <c r="U24" s="16"/>
      <c r="V24" s="16"/>
      <c r="W24" s="16"/>
      <c r="X24" s="16"/>
    </row>
    <row r="25" spans="1:24">
      <c r="A25" s="39">
        <v>11</v>
      </c>
      <c r="B25" s="11" t="s">
        <v>102</v>
      </c>
      <c r="C25" s="11" t="s">
        <v>88</v>
      </c>
      <c r="D25" s="30" t="s">
        <v>64</v>
      </c>
      <c r="E25" s="18">
        <v>30</v>
      </c>
      <c r="F25" s="11"/>
      <c r="G25" s="11"/>
      <c r="H25" s="11"/>
      <c r="I25" s="11"/>
      <c r="J25" s="11"/>
      <c r="K25" s="11"/>
      <c r="L25" s="11"/>
      <c r="M25" s="11"/>
      <c r="N25" s="11">
        <v>30</v>
      </c>
      <c r="O25" s="11"/>
      <c r="P25" s="11"/>
      <c r="Q25" s="11"/>
      <c r="R25" s="18"/>
      <c r="S25" s="16"/>
      <c r="T25" s="16"/>
      <c r="U25" s="16"/>
      <c r="V25" s="16"/>
      <c r="W25" s="16"/>
      <c r="X25" s="16"/>
    </row>
    <row r="26" spans="1:24">
      <c r="A26" s="39">
        <v>12</v>
      </c>
      <c r="B26" s="11" t="s">
        <v>102</v>
      </c>
      <c r="C26" s="11" t="s">
        <v>94</v>
      </c>
      <c r="D26" s="30" t="s">
        <v>64</v>
      </c>
      <c r="E26" s="18">
        <v>39.6</v>
      </c>
      <c r="F26" s="11"/>
      <c r="G26" s="11"/>
      <c r="H26" s="11"/>
      <c r="I26" s="11"/>
      <c r="J26" s="11"/>
      <c r="K26" s="11">
        <v>33</v>
      </c>
      <c r="L26" s="11">
        <v>6.6</v>
      </c>
      <c r="M26" s="11"/>
      <c r="N26" s="11"/>
      <c r="O26" s="11"/>
      <c r="P26" s="11"/>
      <c r="Q26" s="11"/>
      <c r="R26" s="18"/>
      <c r="S26" s="16"/>
      <c r="T26" s="16"/>
      <c r="U26" s="16"/>
      <c r="V26" s="16"/>
      <c r="W26" s="16"/>
      <c r="X26" s="16"/>
    </row>
    <row r="27" spans="1:24">
      <c r="A27" s="39">
        <v>13</v>
      </c>
      <c r="B27" s="11" t="s">
        <v>109</v>
      </c>
      <c r="C27" s="11" t="s">
        <v>94</v>
      </c>
      <c r="D27" s="30" t="s">
        <v>64</v>
      </c>
      <c r="E27" s="18">
        <v>39.6</v>
      </c>
      <c r="F27" s="11"/>
      <c r="G27" s="11"/>
      <c r="H27" s="11"/>
      <c r="I27" s="11"/>
      <c r="J27" s="11"/>
      <c r="K27" s="11">
        <v>33</v>
      </c>
      <c r="L27" s="11">
        <v>6.6</v>
      </c>
      <c r="M27" s="11"/>
      <c r="N27" s="11"/>
      <c r="O27" s="11"/>
      <c r="P27" s="11"/>
      <c r="Q27" s="11"/>
      <c r="R27" s="18"/>
      <c r="S27" s="16"/>
      <c r="T27" s="16"/>
      <c r="U27" s="16"/>
      <c r="V27" s="16"/>
      <c r="W27" s="16"/>
      <c r="X27" s="16"/>
    </row>
    <row r="28" spans="1:24">
      <c r="A28" s="39">
        <v>14</v>
      </c>
      <c r="B28" s="11" t="s">
        <v>104</v>
      </c>
      <c r="C28" s="11" t="s">
        <v>88</v>
      </c>
      <c r="D28" s="30" t="s">
        <v>64</v>
      </c>
      <c r="E28" s="18">
        <v>12.75</v>
      </c>
      <c r="F28" s="11"/>
      <c r="G28" s="11"/>
      <c r="H28" s="11"/>
      <c r="I28" s="11"/>
      <c r="J28" s="11"/>
      <c r="K28" s="11"/>
      <c r="L28" s="11"/>
      <c r="M28" s="11"/>
      <c r="N28" s="11">
        <v>12.75</v>
      </c>
      <c r="O28" s="11"/>
      <c r="P28" s="11"/>
      <c r="Q28" s="11"/>
      <c r="R28" s="18"/>
      <c r="S28" s="16"/>
      <c r="T28" s="16"/>
      <c r="U28" s="16"/>
      <c r="V28" s="16"/>
      <c r="W28" s="16"/>
      <c r="X28" s="16"/>
    </row>
    <row r="29" spans="1:24">
      <c r="A29" s="39">
        <v>15</v>
      </c>
      <c r="B29" s="11" t="s">
        <v>105</v>
      </c>
      <c r="C29" s="11" t="s">
        <v>88</v>
      </c>
      <c r="D29" s="30" t="s">
        <v>64</v>
      </c>
      <c r="E29" s="18">
        <v>700</v>
      </c>
      <c r="F29" s="11"/>
      <c r="G29" s="11"/>
      <c r="H29" s="11"/>
      <c r="I29" s="11"/>
      <c r="J29" s="11"/>
      <c r="K29" s="11"/>
      <c r="L29" s="11"/>
      <c r="M29" s="11"/>
      <c r="N29" s="11">
        <v>700</v>
      </c>
      <c r="O29" s="11"/>
      <c r="P29" s="11"/>
      <c r="Q29" s="11"/>
      <c r="R29" s="18"/>
      <c r="S29" s="16"/>
      <c r="T29" s="16"/>
      <c r="U29" s="16"/>
      <c r="V29" s="16"/>
      <c r="W29" s="16"/>
      <c r="X29" s="16"/>
    </row>
    <row r="30" spans="1:24">
      <c r="A30" s="39">
        <v>15</v>
      </c>
      <c r="B30" s="11" t="s">
        <v>105</v>
      </c>
      <c r="C30" s="11" t="s">
        <v>106</v>
      </c>
      <c r="D30" s="30" t="s">
        <v>64</v>
      </c>
      <c r="E30" s="18">
        <v>1555</v>
      </c>
      <c r="F30" s="11"/>
      <c r="G30" s="11"/>
      <c r="H30" s="11"/>
      <c r="I30" s="11"/>
      <c r="J30" s="11"/>
      <c r="K30" s="11"/>
      <c r="L30" s="11">
        <v>13</v>
      </c>
      <c r="M30" s="11"/>
      <c r="N30" s="11">
        <v>1542</v>
      </c>
      <c r="O30" s="11"/>
      <c r="P30" s="11"/>
      <c r="Q30" s="11"/>
      <c r="R30" s="18"/>
      <c r="S30" s="16"/>
      <c r="T30" s="16"/>
      <c r="U30" s="16"/>
      <c r="V30" s="16"/>
      <c r="W30" s="16"/>
      <c r="X30" s="16"/>
    </row>
    <row r="31" spans="1:24">
      <c r="A31" s="39">
        <v>17</v>
      </c>
      <c r="B31" s="11" t="s">
        <v>107</v>
      </c>
      <c r="C31" s="11" t="s">
        <v>63</v>
      </c>
      <c r="D31" s="30" t="s">
        <v>64</v>
      </c>
      <c r="E31" s="18">
        <v>445.9</v>
      </c>
      <c r="F31" s="11">
        <v>312.83999999999997</v>
      </c>
      <c r="G31" s="11">
        <v>133.06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8"/>
      <c r="S31" s="16"/>
      <c r="T31" s="16"/>
      <c r="U31" s="16"/>
      <c r="V31" s="16"/>
      <c r="W31" s="16"/>
      <c r="X31" s="16"/>
    </row>
    <row r="32" spans="1:24">
      <c r="A32" s="39">
        <v>17</v>
      </c>
      <c r="B32" s="11" t="s">
        <v>107</v>
      </c>
      <c r="C32" s="11" t="s">
        <v>86</v>
      </c>
      <c r="D32" s="30" t="s">
        <v>108</v>
      </c>
      <c r="E32" s="18">
        <v>69.930000000000007</v>
      </c>
      <c r="F32" s="11">
        <v>69.930000000000007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8"/>
      <c r="S32" s="16"/>
      <c r="T32" s="16"/>
      <c r="U32" s="16"/>
      <c r="V32" s="16"/>
      <c r="W32" s="16"/>
      <c r="X32" s="16"/>
    </row>
    <row r="33" spans="1:24">
      <c r="A33" s="39">
        <v>18</v>
      </c>
      <c r="B33" s="11" t="s">
        <v>112</v>
      </c>
      <c r="C33" s="11" t="s">
        <v>94</v>
      </c>
      <c r="D33" s="30" t="s">
        <v>64</v>
      </c>
      <c r="E33" s="18">
        <v>409.2</v>
      </c>
      <c r="F33" s="11"/>
      <c r="G33" s="11"/>
      <c r="H33" s="11"/>
      <c r="I33" s="11"/>
      <c r="J33" s="11"/>
      <c r="K33" s="11">
        <v>341</v>
      </c>
      <c r="L33" s="11">
        <v>68.2</v>
      </c>
      <c r="M33" s="11"/>
      <c r="N33" s="11"/>
      <c r="O33" s="11"/>
      <c r="P33" s="11"/>
      <c r="Q33" s="11"/>
      <c r="R33" s="18"/>
      <c r="S33" s="16"/>
      <c r="T33" s="16"/>
      <c r="U33" s="16"/>
      <c r="V33" s="16"/>
      <c r="W33" s="16"/>
      <c r="X33" s="16"/>
    </row>
    <row r="34" spans="1:24">
      <c r="A34" s="39">
        <v>19</v>
      </c>
      <c r="B34" s="11" t="s">
        <v>114</v>
      </c>
      <c r="C34" s="11" t="s">
        <v>94</v>
      </c>
      <c r="D34" s="30" t="s">
        <v>64</v>
      </c>
      <c r="E34" s="18">
        <v>39.6</v>
      </c>
      <c r="F34" s="11"/>
      <c r="G34" s="11"/>
      <c r="H34" s="11"/>
      <c r="I34" s="11"/>
      <c r="J34" s="11"/>
      <c r="K34" s="11">
        <v>33</v>
      </c>
      <c r="L34" s="11">
        <v>6.6</v>
      </c>
      <c r="M34" s="11"/>
      <c r="N34" s="11"/>
      <c r="O34" s="11"/>
      <c r="P34" s="11"/>
      <c r="Q34" s="11"/>
      <c r="R34" s="18"/>
      <c r="S34" s="16"/>
      <c r="T34" s="16"/>
      <c r="U34" s="16"/>
      <c r="V34" s="16"/>
      <c r="W34" s="16"/>
      <c r="X34" s="16"/>
    </row>
    <row r="35" spans="1:24">
      <c r="A35" s="39">
        <v>20</v>
      </c>
      <c r="B35" s="11" t="s">
        <v>116</v>
      </c>
      <c r="C35" s="11" t="s">
        <v>86</v>
      </c>
      <c r="D35" s="30" t="s">
        <v>91</v>
      </c>
      <c r="E35" s="18">
        <v>86.4</v>
      </c>
      <c r="F35" s="11">
        <v>86.4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8"/>
      <c r="S35" s="16"/>
      <c r="T35" s="16"/>
      <c r="U35" s="16"/>
      <c r="V35" s="16"/>
      <c r="W35" s="16"/>
      <c r="X35" s="16"/>
    </row>
    <row r="36" spans="1:24">
      <c r="A36" s="39" t="s">
        <v>126</v>
      </c>
      <c r="B36" s="11" t="s">
        <v>119</v>
      </c>
      <c r="C36" s="11" t="s">
        <v>63</v>
      </c>
      <c r="D36" s="30" t="s">
        <v>64</v>
      </c>
      <c r="E36" s="18">
        <v>337.54</v>
      </c>
      <c r="F36" s="11">
        <v>312.83999999999997</v>
      </c>
      <c r="G36" s="11">
        <v>24.7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8"/>
      <c r="S36" s="16"/>
      <c r="T36" s="16"/>
      <c r="U36" s="16"/>
      <c r="V36" s="16"/>
      <c r="W36" s="16"/>
      <c r="X36" s="16"/>
    </row>
    <row r="37" spans="1:24">
      <c r="A37" s="39">
        <v>21</v>
      </c>
      <c r="B37" s="11" t="s">
        <v>117</v>
      </c>
      <c r="C37" s="11" t="s">
        <v>118</v>
      </c>
      <c r="D37" s="30" t="s">
        <v>64</v>
      </c>
      <c r="E37" s="18">
        <v>50</v>
      </c>
      <c r="F37" s="11"/>
      <c r="G37" s="11"/>
      <c r="H37" s="11"/>
      <c r="I37" s="11">
        <v>50</v>
      </c>
      <c r="J37" s="11"/>
      <c r="K37" s="11"/>
      <c r="L37" s="11"/>
      <c r="M37" s="11"/>
      <c r="N37" s="11"/>
      <c r="O37" s="11"/>
      <c r="P37" s="11"/>
      <c r="Q37" s="11"/>
      <c r="R37" s="18"/>
      <c r="S37" s="16"/>
      <c r="T37" s="16"/>
      <c r="U37" s="16"/>
      <c r="V37" s="16"/>
      <c r="W37" s="16"/>
      <c r="X37" s="16"/>
    </row>
    <row r="38" spans="1:24">
      <c r="A38" s="39">
        <v>22</v>
      </c>
      <c r="B38" s="11" t="s">
        <v>119</v>
      </c>
      <c r="C38" s="11" t="s">
        <v>120</v>
      </c>
      <c r="D38" s="30" t="s">
        <v>64</v>
      </c>
      <c r="E38" s="18">
        <v>500</v>
      </c>
      <c r="F38" s="11"/>
      <c r="G38" s="11"/>
      <c r="H38" s="11"/>
      <c r="I38" s="11">
        <v>500</v>
      </c>
      <c r="J38" s="11"/>
      <c r="K38" s="11"/>
      <c r="L38" s="11"/>
      <c r="M38" s="11"/>
      <c r="N38" s="11"/>
      <c r="O38" s="11"/>
      <c r="P38" s="11"/>
      <c r="Q38" s="11"/>
      <c r="R38" s="18"/>
      <c r="S38" s="16"/>
      <c r="T38" s="16"/>
      <c r="U38" s="16"/>
      <c r="V38" s="16"/>
      <c r="W38" s="16"/>
      <c r="X38" s="16"/>
    </row>
    <row r="39" spans="1:24">
      <c r="A39" s="39">
        <v>23</v>
      </c>
      <c r="B39" s="11" t="s">
        <v>121</v>
      </c>
      <c r="C39" s="11" t="s">
        <v>94</v>
      </c>
      <c r="D39" s="30" t="s">
        <v>64</v>
      </c>
      <c r="E39" s="18">
        <v>39.6</v>
      </c>
      <c r="F39" s="11"/>
      <c r="G39" s="11"/>
      <c r="H39" s="11"/>
      <c r="I39" s="11"/>
      <c r="J39" s="11"/>
      <c r="K39" s="11">
        <v>33</v>
      </c>
      <c r="L39" s="11">
        <v>6.6</v>
      </c>
      <c r="M39" s="11"/>
      <c r="N39" s="11"/>
      <c r="O39" s="11"/>
      <c r="P39" s="11"/>
      <c r="Q39" s="11"/>
      <c r="R39" s="18"/>
      <c r="S39" s="16"/>
      <c r="T39" s="16"/>
      <c r="U39" s="16"/>
      <c r="V39" s="16"/>
      <c r="W39" s="16"/>
      <c r="X39" s="16"/>
    </row>
    <row r="40" spans="1:24">
      <c r="A40" s="39">
        <v>24</v>
      </c>
      <c r="B40" s="11" t="s">
        <v>127</v>
      </c>
      <c r="C40" s="11" t="s">
        <v>63</v>
      </c>
      <c r="D40" s="30" t="s">
        <v>64</v>
      </c>
      <c r="E40" s="18">
        <v>448.12</v>
      </c>
      <c r="F40" s="11">
        <v>423.88</v>
      </c>
      <c r="G40" s="11">
        <v>24.24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8"/>
      <c r="S40" s="16"/>
      <c r="T40" s="16"/>
      <c r="U40" s="16"/>
      <c r="V40" s="16"/>
      <c r="W40" s="16"/>
      <c r="X40" s="16"/>
    </row>
    <row r="41" spans="1:24">
      <c r="A41" s="39">
        <v>25</v>
      </c>
      <c r="B41" s="11" t="s">
        <v>127</v>
      </c>
      <c r="C41" s="11" t="s">
        <v>128</v>
      </c>
      <c r="D41" s="30" t="s">
        <v>64</v>
      </c>
      <c r="E41" s="18">
        <v>25.17</v>
      </c>
      <c r="F41" s="11"/>
      <c r="G41" s="11"/>
      <c r="H41" s="11"/>
      <c r="I41" s="11"/>
      <c r="J41" s="11"/>
      <c r="K41" s="11">
        <v>25.17</v>
      </c>
      <c r="L41" s="11"/>
      <c r="M41" s="11"/>
      <c r="N41" s="11"/>
      <c r="O41" s="11"/>
      <c r="P41" s="11"/>
      <c r="Q41" s="11"/>
      <c r="R41" s="18"/>
      <c r="S41" s="16"/>
      <c r="T41" s="16"/>
      <c r="U41" s="16"/>
      <c r="V41" s="16"/>
      <c r="W41" s="16"/>
      <c r="X41" s="16"/>
    </row>
    <row r="42" spans="1:24">
      <c r="A42" s="39">
        <v>26</v>
      </c>
      <c r="B42" s="11" t="s">
        <v>130</v>
      </c>
      <c r="C42" s="11" t="s">
        <v>94</v>
      </c>
      <c r="D42" s="30" t="s">
        <v>91</v>
      </c>
      <c r="E42" s="18">
        <v>39.6</v>
      </c>
      <c r="F42" s="11"/>
      <c r="G42" s="11"/>
      <c r="H42" s="11"/>
      <c r="I42" s="11"/>
      <c r="J42" s="11"/>
      <c r="K42" s="11">
        <v>33</v>
      </c>
      <c r="L42" s="11">
        <v>6.6</v>
      </c>
      <c r="M42" s="11"/>
      <c r="N42" s="11"/>
      <c r="O42" s="11"/>
      <c r="P42" s="11"/>
      <c r="Q42" s="11"/>
      <c r="R42" s="18"/>
      <c r="S42" s="16"/>
      <c r="T42" s="16"/>
      <c r="U42" s="16"/>
      <c r="V42" s="16"/>
      <c r="W42" s="16"/>
      <c r="X42" s="16"/>
    </row>
    <row r="43" spans="1:24">
      <c r="A43" s="39">
        <v>27</v>
      </c>
      <c r="B43" s="11" t="s">
        <v>132</v>
      </c>
      <c r="C43" s="11" t="s">
        <v>63</v>
      </c>
      <c r="D43" s="30" t="s">
        <v>64</v>
      </c>
      <c r="E43" s="18">
        <v>364.74</v>
      </c>
      <c r="F43" s="11">
        <v>340.5</v>
      </c>
      <c r="G43" s="11">
        <v>24.24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8"/>
      <c r="S43" s="16"/>
      <c r="T43" s="16"/>
      <c r="U43" s="16"/>
      <c r="V43" s="16"/>
      <c r="W43" s="16"/>
      <c r="X43" s="16"/>
    </row>
    <row r="44" spans="1:24">
      <c r="A44" s="39">
        <v>28</v>
      </c>
      <c r="B44" s="11" t="s">
        <v>132</v>
      </c>
      <c r="C44" s="11" t="s">
        <v>86</v>
      </c>
      <c r="D44" s="30" t="s">
        <v>91</v>
      </c>
      <c r="E44" s="18">
        <v>97.6</v>
      </c>
      <c r="F44" s="11">
        <v>97.6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8"/>
      <c r="S44" s="16"/>
      <c r="T44" s="16"/>
      <c r="U44" s="16"/>
      <c r="V44" s="16"/>
      <c r="W44" s="16"/>
      <c r="X44" s="16"/>
    </row>
    <row r="45" spans="1:24">
      <c r="A45" s="39">
        <v>29</v>
      </c>
      <c r="B45" s="11" t="s">
        <v>132</v>
      </c>
      <c r="C45" s="11" t="s">
        <v>133</v>
      </c>
      <c r="D45" s="30" t="s">
        <v>64</v>
      </c>
      <c r="E45" s="18">
        <v>400</v>
      </c>
      <c r="F45" s="11"/>
      <c r="G45" s="11"/>
      <c r="H45" s="11"/>
      <c r="I45" s="11">
        <v>400</v>
      </c>
      <c r="J45" s="11"/>
      <c r="K45" s="11"/>
      <c r="L45" s="11"/>
      <c r="M45" s="11"/>
      <c r="N45" s="11"/>
      <c r="O45" s="11"/>
      <c r="P45" s="11"/>
      <c r="Q45" s="11"/>
      <c r="R45" s="18"/>
      <c r="S45" s="16"/>
      <c r="T45" s="16"/>
      <c r="U45" s="16"/>
      <c r="V45" s="16"/>
      <c r="W45" s="16"/>
      <c r="X45" s="16"/>
    </row>
    <row r="46" spans="1:24">
      <c r="A46" s="39">
        <v>30</v>
      </c>
      <c r="B46" s="11" t="s">
        <v>138</v>
      </c>
      <c r="C46" s="11" t="s">
        <v>63</v>
      </c>
      <c r="D46" s="30" t="s">
        <v>64</v>
      </c>
      <c r="E46" s="18">
        <v>365.42</v>
      </c>
      <c r="F46" s="11">
        <v>340.5</v>
      </c>
      <c r="G46" s="11">
        <v>24.92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8"/>
      <c r="S46" s="16"/>
      <c r="T46" s="16"/>
      <c r="U46" s="16"/>
      <c r="V46" s="16"/>
      <c r="W46" s="16"/>
      <c r="X46" s="16"/>
    </row>
    <row r="47" spans="1:24">
      <c r="A47" s="39">
        <v>31</v>
      </c>
      <c r="B47" s="11" t="s">
        <v>138</v>
      </c>
      <c r="C47" s="11" t="s">
        <v>86</v>
      </c>
      <c r="D47" s="30" t="s">
        <v>64</v>
      </c>
      <c r="E47" s="18">
        <v>85.2</v>
      </c>
      <c r="F47" s="11">
        <v>85.2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8"/>
      <c r="S47" s="16"/>
      <c r="T47" s="16"/>
      <c r="U47" s="16"/>
      <c r="V47" s="16"/>
      <c r="W47" s="16"/>
      <c r="X47" s="16"/>
    </row>
    <row r="48" spans="1:24" ht="15.75" thickBot="1">
      <c r="A48" s="39">
        <v>32</v>
      </c>
      <c r="B48" s="11" t="s">
        <v>138</v>
      </c>
      <c r="C48" s="11" t="s">
        <v>135</v>
      </c>
      <c r="D48" s="30" t="s">
        <v>64</v>
      </c>
      <c r="E48" s="18">
        <v>120</v>
      </c>
      <c r="F48" s="11"/>
      <c r="G48" s="11"/>
      <c r="H48" s="11"/>
      <c r="I48" s="11"/>
      <c r="J48" s="11"/>
      <c r="K48" s="11"/>
      <c r="L48" s="11"/>
      <c r="M48" s="11">
        <v>120</v>
      </c>
      <c r="N48" s="11"/>
      <c r="O48" s="11"/>
      <c r="P48" s="11"/>
      <c r="Q48" s="11"/>
      <c r="R48" s="18"/>
      <c r="S48" s="16"/>
      <c r="T48" s="16"/>
      <c r="U48" s="16"/>
      <c r="V48" s="16"/>
      <c r="W48" s="16"/>
      <c r="X48" s="16"/>
    </row>
    <row r="49" spans="2:25" ht="16.5" thickTop="1" thickBot="1">
      <c r="B49" s="10" t="s">
        <v>17</v>
      </c>
      <c r="C49" s="10"/>
      <c r="D49" s="19"/>
      <c r="E49" s="24">
        <f>SUM(E15:E48)</f>
        <v>8066.2800000000007</v>
      </c>
      <c r="F49" s="24">
        <f t="shared" ref="F49:Q49" si="1">SUM(F15:F48)</f>
        <v>2472.5699999999997</v>
      </c>
      <c r="G49" s="24">
        <f t="shared" si="1"/>
        <v>255.40000000000003</v>
      </c>
      <c r="H49" s="24">
        <f t="shared" si="1"/>
        <v>90.28</v>
      </c>
      <c r="I49" s="24">
        <f t="shared" si="1"/>
        <v>1050</v>
      </c>
      <c r="J49" s="24">
        <f t="shared" si="1"/>
        <v>312.02</v>
      </c>
      <c r="K49" s="24">
        <f t="shared" si="1"/>
        <v>663.17</v>
      </c>
      <c r="L49" s="24">
        <f t="shared" si="1"/>
        <v>140.6</v>
      </c>
      <c r="M49" s="24">
        <f t="shared" si="1"/>
        <v>120</v>
      </c>
      <c r="N49" s="24">
        <f t="shared" si="1"/>
        <v>2962.24</v>
      </c>
      <c r="O49" s="24">
        <f t="shared" si="1"/>
        <v>0</v>
      </c>
      <c r="P49" s="24">
        <f t="shared" si="1"/>
        <v>0</v>
      </c>
      <c r="Q49" s="24">
        <f t="shared" si="1"/>
        <v>0</v>
      </c>
      <c r="R49" s="24">
        <f t="shared" ref="R49:T49" si="2">SUM(R15:R43)</f>
        <v>0</v>
      </c>
      <c r="S49" s="24">
        <f t="shared" si="2"/>
        <v>0</v>
      </c>
      <c r="T49" s="24">
        <f t="shared" si="2"/>
        <v>0</v>
      </c>
      <c r="U49" s="24"/>
      <c r="V49" s="24"/>
      <c r="W49" s="24"/>
      <c r="X49" s="24"/>
      <c r="Y49" s="24"/>
    </row>
    <row r="50" spans="2:25" ht="15.75" thickTop="1">
      <c r="B50" s="10" t="s">
        <v>26</v>
      </c>
      <c r="C50" s="11"/>
      <c r="D50" s="21"/>
      <c r="E50" s="1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8"/>
      <c r="S50" s="16"/>
      <c r="T50" s="16"/>
      <c r="U50" s="16"/>
      <c r="V50" s="16"/>
      <c r="W50" s="16"/>
      <c r="X50" s="16"/>
    </row>
    <row r="51" spans="2:25">
      <c r="B51" s="10" t="s">
        <v>27</v>
      </c>
      <c r="C51" s="10"/>
      <c r="D51" s="19"/>
      <c r="E51" s="20">
        <f>SUM(E4)</f>
        <v>13713.78</v>
      </c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8"/>
      <c r="S51" s="16"/>
      <c r="T51" s="16"/>
      <c r="U51" s="16"/>
      <c r="V51" s="16"/>
      <c r="W51" s="16"/>
      <c r="X51" s="16"/>
    </row>
    <row r="52" spans="2:25">
      <c r="B52" s="10" t="s">
        <v>28</v>
      </c>
      <c r="C52" s="10"/>
      <c r="D52" s="19"/>
      <c r="E52" s="20">
        <f>SUM(E11)</f>
        <v>5677.7800000000007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8"/>
      <c r="S52" s="16"/>
      <c r="T52" s="16"/>
      <c r="U52" s="16"/>
      <c r="V52" s="16"/>
      <c r="W52" s="16"/>
      <c r="X52" s="16"/>
    </row>
    <row r="53" spans="2:25" ht="15.75" thickBot="1">
      <c r="B53" s="10" t="s">
        <v>29</v>
      </c>
      <c r="C53" s="10"/>
      <c r="D53" s="19"/>
      <c r="E53" s="20">
        <f>SUM(E49)</f>
        <v>8066.2800000000007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8"/>
      <c r="S53" s="16"/>
      <c r="T53" s="16"/>
      <c r="U53" s="16"/>
      <c r="V53" s="16"/>
      <c r="W53" s="16"/>
      <c r="X53" s="16"/>
    </row>
    <row r="54" spans="2:25" ht="16.5" thickTop="1" thickBot="1">
      <c r="B54" s="10" t="s">
        <v>30</v>
      </c>
      <c r="C54" s="10"/>
      <c r="D54" s="19"/>
      <c r="E54" s="24">
        <f>SUM(E4+E11-E49)</f>
        <v>11325.28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8"/>
      <c r="S54" s="16"/>
      <c r="T54" s="16"/>
      <c r="U54" s="16"/>
      <c r="V54" s="16"/>
      <c r="W54" s="16"/>
      <c r="X54" s="16"/>
    </row>
    <row r="55" spans="2:25" ht="15.75" thickTop="1">
      <c r="B55" s="10" t="s">
        <v>79</v>
      </c>
      <c r="C55" s="10"/>
      <c r="D55" s="19"/>
      <c r="E55" s="20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8"/>
      <c r="S55" s="16"/>
      <c r="T55" s="16"/>
      <c r="U55" s="16"/>
      <c r="V55" s="16"/>
      <c r="W55" s="16"/>
      <c r="X55" s="16"/>
    </row>
    <row r="56" spans="2:25">
      <c r="B56" s="10" t="s">
        <v>31</v>
      </c>
      <c r="C56" s="10"/>
      <c r="D56" s="19"/>
      <c r="E56" s="20"/>
      <c r="F56" s="11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8"/>
      <c r="S56" s="16"/>
      <c r="T56" s="16"/>
      <c r="U56" s="16"/>
      <c r="V56" s="16"/>
      <c r="W56" s="16"/>
      <c r="X56" s="16"/>
    </row>
    <row r="57" spans="2:25">
      <c r="B57" s="10"/>
      <c r="C57" s="10"/>
      <c r="D57" s="19"/>
      <c r="E57" s="20"/>
      <c r="F57" s="11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8"/>
      <c r="S57" s="16"/>
      <c r="T57" s="16"/>
      <c r="U57" s="16"/>
      <c r="V57" s="16"/>
      <c r="W57" s="16"/>
      <c r="X57" s="16"/>
    </row>
    <row r="58" spans="2:25">
      <c r="B58" s="10" t="s">
        <v>32</v>
      </c>
      <c r="C58" s="10"/>
      <c r="D58" s="21"/>
      <c r="E58" s="20">
        <v>0</v>
      </c>
      <c r="F58" s="11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1"/>
      <c r="R58" s="18"/>
      <c r="S58" s="16"/>
      <c r="T58" s="16"/>
      <c r="U58" s="16"/>
      <c r="V58" s="16"/>
      <c r="W58" s="16"/>
      <c r="X58" s="16"/>
    </row>
    <row r="59" spans="2:25">
      <c r="B59" s="10" t="s">
        <v>33</v>
      </c>
      <c r="C59" s="10"/>
      <c r="D59" s="21"/>
      <c r="E59" s="20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8"/>
      <c r="S59" s="16"/>
      <c r="T59" s="16"/>
      <c r="U59" s="16"/>
      <c r="V59" s="16"/>
      <c r="W59" s="16"/>
      <c r="X59" s="16"/>
    </row>
    <row r="60" spans="2:25" ht="15.75" thickBot="1">
      <c r="B60" s="10"/>
      <c r="C60" s="10"/>
      <c r="D60" s="19"/>
      <c r="E60" s="20"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8"/>
      <c r="S60" s="16"/>
      <c r="T60" s="16"/>
      <c r="U60" s="16"/>
      <c r="V60" s="16"/>
      <c r="W60" s="16"/>
      <c r="X60" s="16"/>
    </row>
    <row r="61" spans="2:25" ht="16.5" thickTop="1" thickBot="1">
      <c r="B61" s="10" t="s">
        <v>34</v>
      </c>
      <c r="C61" s="10"/>
      <c r="D61" s="19"/>
      <c r="E61" s="24">
        <f>SUM(E54)</f>
        <v>11325.28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8"/>
      <c r="S61" s="16"/>
      <c r="T61" s="16"/>
      <c r="U61" s="16"/>
      <c r="V61" s="16"/>
      <c r="W61" s="16"/>
      <c r="X61" s="16"/>
    </row>
    <row r="62" spans="2:25" ht="15.75" thickTop="1">
      <c r="B62" s="18"/>
      <c r="C62" s="11"/>
      <c r="D62" s="21"/>
      <c r="E62" s="1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8"/>
      <c r="S62" s="16"/>
      <c r="T62" s="16"/>
      <c r="U62" s="16"/>
      <c r="V62" s="16"/>
      <c r="W62" s="16"/>
      <c r="X62" s="16"/>
    </row>
    <row r="63" spans="2:25">
      <c r="B63" s="10" t="s">
        <v>35</v>
      </c>
      <c r="C63" s="11"/>
      <c r="D63" s="21"/>
      <c r="E63" s="18"/>
      <c r="F63" s="11"/>
      <c r="G63" s="11"/>
      <c r="H63" s="10"/>
      <c r="I63" s="11"/>
      <c r="J63" s="11"/>
      <c r="K63" s="11"/>
      <c r="L63" s="11"/>
      <c r="M63" s="18"/>
      <c r="N63" s="10"/>
      <c r="O63" s="11"/>
      <c r="P63" s="11"/>
      <c r="Q63" s="11"/>
      <c r="R63" s="18"/>
      <c r="S63" s="16"/>
      <c r="T63" s="16"/>
      <c r="U63" s="16"/>
      <c r="V63" s="16"/>
      <c r="W63" s="16"/>
      <c r="X63" s="16"/>
    </row>
    <row r="64" spans="2:25">
      <c r="B64" s="10" t="s">
        <v>36</v>
      </c>
      <c r="C64" s="11"/>
      <c r="D64" s="18"/>
      <c r="E64" s="18"/>
      <c r="F64" s="11"/>
      <c r="G64" s="11"/>
      <c r="H64" s="11"/>
      <c r="I64" s="11"/>
      <c r="J64" s="11"/>
      <c r="K64" s="11"/>
      <c r="L64" s="11"/>
      <c r="M64" s="18"/>
      <c r="N64" s="10"/>
      <c r="O64" s="11"/>
      <c r="P64" s="11"/>
      <c r="Q64" s="11"/>
      <c r="R64" s="18"/>
      <c r="S64" s="16"/>
      <c r="T64" s="16"/>
      <c r="U64" s="16"/>
      <c r="V64" s="16"/>
      <c r="W64" s="16"/>
      <c r="X64" s="16"/>
    </row>
    <row r="65" spans="2:24">
      <c r="B65" s="10" t="s">
        <v>37</v>
      </c>
      <c r="C65" s="11"/>
      <c r="D65" s="21"/>
      <c r="E65" s="1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8"/>
      <c r="S65" s="16"/>
      <c r="T65" s="16"/>
      <c r="U65" s="16"/>
      <c r="V65" s="16"/>
      <c r="W65" s="16"/>
      <c r="X65" s="16"/>
    </row>
    <row r="66" spans="2:24">
      <c r="B66" s="10" t="s">
        <v>38</v>
      </c>
      <c r="C66" s="18"/>
      <c r="D66" s="18"/>
      <c r="E66" s="18"/>
      <c r="F66" s="18"/>
      <c r="G66" s="18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8"/>
      <c r="S66" s="16"/>
      <c r="T66" s="16"/>
      <c r="U66" s="16"/>
      <c r="V66" s="16"/>
      <c r="W66" s="16"/>
      <c r="X66" s="16"/>
    </row>
    <row r="67" spans="2:24">
      <c r="B67" s="10" t="s">
        <v>39</v>
      </c>
      <c r="C67" s="18"/>
      <c r="D67" s="18"/>
      <c r="E67" s="18"/>
      <c r="F67" s="18"/>
      <c r="G67" s="18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8"/>
      <c r="S67" s="16"/>
      <c r="T67" s="16"/>
      <c r="U67" s="16"/>
      <c r="V67" s="16"/>
      <c r="W67" s="16"/>
      <c r="X67" s="16"/>
    </row>
    <row r="68" spans="2:24">
      <c r="B68" s="10" t="s">
        <v>40</v>
      </c>
      <c r="C68" s="18"/>
      <c r="D68" s="21"/>
      <c r="E68" s="1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8"/>
      <c r="S68" s="16"/>
      <c r="T68" s="16"/>
      <c r="U68" s="16"/>
      <c r="V68" s="16"/>
      <c r="W68" s="16"/>
      <c r="X68" s="16"/>
    </row>
    <row r="69" spans="2:24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2:24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2:24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2:24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2:24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2:24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2:24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2:24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</sheetData>
  <mergeCells count="3">
    <mergeCell ref="F1:I1"/>
    <mergeCell ref="J1:L1"/>
    <mergeCell ref="M1:V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"/>
  <sheetViews>
    <sheetView topLeftCell="A9" workbookViewId="0">
      <selection activeCell="H19" sqref="H19"/>
    </sheetView>
  </sheetViews>
  <sheetFormatPr defaultColWidth="12" defaultRowHeight="12.75"/>
  <cols>
    <col min="1" max="1" width="20.7109375" style="3" customWidth="1"/>
    <col min="2" max="3" width="13.7109375" style="1" customWidth="1"/>
    <col min="4" max="7" width="12" style="37"/>
    <col min="8" max="16384" width="12" style="3"/>
  </cols>
  <sheetData>
    <row r="1" spans="1:7" ht="21.4" customHeight="1">
      <c r="A1" s="6" t="s">
        <v>50</v>
      </c>
    </row>
    <row r="2" spans="1:7" ht="21.4" customHeight="1">
      <c r="A2" s="6" t="s">
        <v>49</v>
      </c>
    </row>
    <row r="3" spans="1:7" ht="21.4" customHeight="1">
      <c r="A3" s="6"/>
    </row>
    <row r="4" spans="1:7" s="6" customFormat="1" ht="16.350000000000001" customHeight="1">
      <c r="B4" s="4"/>
      <c r="C4" s="4"/>
      <c r="D4" s="44"/>
      <c r="E4" s="44"/>
      <c r="F4" s="44"/>
      <c r="G4" s="44"/>
    </row>
    <row r="5" spans="1:7" ht="15.4" customHeight="1">
      <c r="B5" s="4" t="s">
        <v>61</v>
      </c>
      <c r="C5" s="4" t="s">
        <v>69</v>
      </c>
    </row>
    <row r="6" spans="1:7" ht="15.4" customHeight="1">
      <c r="A6" s="6" t="s">
        <v>1</v>
      </c>
    </row>
    <row r="7" spans="1:7" ht="12.75" customHeight="1">
      <c r="A7" s="3" t="s">
        <v>2</v>
      </c>
      <c r="B7" s="1">
        <v>5000</v>
      </c>
      <c r="C7" s="1">
        <v>5000</v>
      </c>
    </row>
    <row r="8" spans="1:7" ht="12.75" customHeight="1">
      <c r="A8" s="3" t="s">
        <v>73</v>
      </c>
      <c r="B8" s="1">
        <v>33.99</v>
      </c>
      <c r="C8" s="1">
        <v>177.78</v>
      </c>
    </row>
    <row r="9" spans="1:7" ht="12.75" customHeight="1">
      <c r="A9" s="3" t="s">
        <v>84</v>
      </c>
      <c r="C9" s="1">
        <v>500</v>
      </c>
      <c r="D9" s="37" t="s">
        <v>142</v>
      </c>
    </row>
    <row r="10" spans="1:7" ht="15.4" customHeight="1">
      <c r="A10" s="7" t="s">
        <v>5</v>
      </c>
      <c r="B10" s="8">
        <f>SUM(B7:B9)</f>
        <v>5033.99</v>
      </c>
      <c r="C10" s="8">
        <f>SUM(C7:C9)</f>
        <v>5677.78</v>
      </c>
    </row>
    <row r="12" spans="1:7" ht="15.4" customHeight="1">
      <c r="A12" s="6" t="s">
        <v>6</v>
      </c>
    </row>
    <row r="13" spans="1:7" ht="15.4" customHeight="1">
      <c r="A13" s="6" t="s">
        <v>7</v>
      </c>
    </row>
    <row r="14" spans="1:7" ht="12.75" customHeight="1">
      <c r="A14" s="3" t="s">
        <v>8</v>
      </c>
      <c r="B14" s="2">
        <v>2335.04</v>
      </c>
      <c r="C14" s="2">
        <v>2472.5700000000002</v>
      </c>
    </row>
    <row r="15" spans="1:7" ht="12.75" customHeight="1">
      <c r="A15" s="3" t="s">
        <v>59</v>
      </c>
      <c r="B15" s="2">
        <v>183.39</v>
      </c>
      <c r="C15" s="2">
        <v>255.4</v>
      </c>
      <c r="D15" s="37" t="s">
        <v>143</v>
      </c>
    </row>
    <row r="16" spans="1:7" ht="15.4" customHeight="1">
      <c r="A16" s="9" t="s">
        <v>10</v>
      </c>
      <c r="B16" s="1">
        <v>180</v>
      </c>
      <c r="C16" s="1">
        <v>120</v>
      </c>
      <c r="D16" s="37" t="s">
        <v>74</v>
      </c>
    </row>
    <row r="17" spans="1:7" ht="15.4" customHeight="1">
      <c r="A17" s="3" t="s">
        <v>11</v>
      </c>
      <c r="B17" s="1">
        <v>89.86</v>
      </c>
      <c r="C17" s="1">
        <v>90.28</v>
      </c>
    </row>
    <row r="18" spans="1:7" ht="12.75" customHeight="1">
      <c r="A18" s="3" t="s">
        <v>12</v>
      </c>
      <c r="B18" s="1">
        <v>1950</v>
      </c>
      <c r="C18" s="1">
        <v>1050</v>
      </c>
      <c r="D18" s="37" t="s">
        <v>75</v>
      </c>
    </row>
    <row r="19" spans="1:7" ht="12.75" customHeight="1">
      <c r="A19" s="3" t="s">
        <v>13</v>
      </c>
      <c r="B19" s="2">
        <v>218</v>
      </c>
      <c r="C19" s="2">
        <v>312.02</v>
      </c>
      <c r="D19" s="37" t="s">
        <v>144</v>
      </c>
    </row>
    <row r="20" spans="1:7" ht="12.75" customHeight="1">
      <c r="A20" s="3" t="s">
        <v>57</v>
      </c>
      <c r="B20" s="2">
        <v>45.9</v>
      </c>
      <c r="C20" s="2">
        <v>0</v>
      </c>
      <c r="D20" s="37" t="s">
        <v>145</v>
      </c>
    </row>
    <row r="21" spans="1:7" ht="12.75" customHeight="1">
      <c r="A21" s="3" t="s">
        <v>3</v>
      </c>
      <c r="B21" s="2">
        <v>0</v>
      </c>
      <c r="C21" s="2">
        <v>0</v>
      </c>
    </row>
    <row r="22" spans="1:7" ht="12.75" customHeight="1">
      <c r="A22" s="3" t="s">
        <v>54</v>
      </c>
      <c r="B22" s="2">
        <v>1452.02</v>
      </c>
      <c r="C22" s="2">
        <v>663.17</v>
      </c>
      <c r="D22" s="37" t="s">
        <v>76</v>
      </c>
    </row>
    <row r="23" spans="1:7" ht="12.75" customHeight="1">
      <c r="A23" s="3" t="s">
        <v>15</v>
      </c>
      <c r="B23" s="2">
        <v>177.78</v>
      </c>
      <c r="C23" s="2">
        <v>140.6</v>
      </c>
    </row>
    <row r="24" spans="1:7" ht="12.75" customHeight="1">
      <c r="A24" s="3" t="s">
        <v>97</v>
      </c>
      <c r="B24" s="2">
        <v>0</v>
      </c>
      <c r="C24" s="2">
        <v>2962.24</v>
      </c>
      <c r="D24" s="37" t="s">
        <v>146</v>
      </c>
    </row>
    <row r="25" spans="1:7" s="6" customFormat="1" ht="12.75" customHeight="1">
      <c r="A25" s="6" t="s">
        <v>9</v>
      </c>
      <c r="B25" s="36">
        <f>SUM(B14:B24)</f>
        <v>6631.9899999999989</v>
      </c>
      <c r="C25" s="36">
        <f>SUM(C14:C24)</f>
        <v>8066.2800000000007</v>
      </c>
      <c r="D25" s="44"/>
      <c r="E25" s="44"/>
      <c r="F25" s="44"/>
      <c r="G25" s="44"/>
    </row>
    <row r="26" spans="1:7" ht="12.75" customHeight="1">
      <c r="B26" s="2"/>
      <c r="C26" s="2"/>
    </row>
    <row r="27" spans="1:7" s="6" customFormat="1" ht="12.75" customHeight="1">
      <c r="A27" s="6" t="s">
        <v>16</v>
      </c>
      <c r="B27" s="36">
        <f>SUM(B14:B24)</f>
        <v>6631.9899999999989</v>
      </c>
      <c r="C27" s="36">
        <f>SUM(C14:C24)</f>
        <v>8066.2800000000007</v>
      </c>
      <c r="D27" s="44"/>
      <c r="E27" s="44"/>
      <c r="F27" s="44"/>
      <c r="G27" s="44"/>
    </row>
    <row r="28" spans="1:7" ht="12.75" customHeight="1">
      <c r="B28" s="2"/>
      <c r="C28" s="2"/>
    </row>
    <row r="29" spans="1:7" ht="12.75" customHeight="1">
      <c r="B29" s="2"/>
      <c r="C29" s="2"/>
    </row>
    <row r="30" spans="1:7" ht="15.4" customHeight="1">
      <c r="A30" s="7" t="s">
        <v>96</v>
      </c>
      <c r="B30" s="4">
        <v>13713.78</v>
      </c>
    </row>
    <row r="31" spans="1:7" ht="15.4" customHeight="1">
      <c r="A31" s="6" t="s">
        <v>141</v>
      </c>
      <c r="B31" s="4">
        <f>SUM(B30+C10-C27)</f>
        <v>11325.28</v>
      </c>
    </row>
    <row r="32" spans="1:7" ht="15.4" customHeight="1">
      <c r="A32" s="7"/>
      <c r="B32" s="4"/>
      <c r="C32" s="4"/>
    </row>
    <row r="34" ht="15.4" customHeight="1"/>
    <row r="35" ht="15.4" customHeight="1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B1D9-446B-4E34-B7FC-E296C03E55EC}">
  <dimension ref="A1:T53"/>
  <sheetViews>
    <sheetView workbookViewId="0">
      <selection activeCell="E11" sqref="E11"/>
    </sheetView>
  </sheetViews>
  <sheetFormatPr defaultColWidth="9.140625" defaultRowHeight="15"/>
  <cols>
    <col min="1" max="1" width="9.140625" style="12"/>
    <col min="2" max="2" width="16.28515625" style="12" customWidth="1"/>
    <col min="3" max="3" width="9.42578125" style="12" customWidth="1"/>
    <col min="4" max="5" width="9.140625" style="12"/>
    <col min="6" max="6" width="7.28515625" style="12" customWidth="1"/>
    <col min="7" max="16384" width="9.140625" style="12"/>
  </cols>
  <sheetData>
    <row r="1" spans="1:19">
      <c r="A1" s="40" t="s">
        <v>101</v>
      </c>
      <c r="B1" s="11" t="s">
        <v>70</v>
      </c>
      <c r="C1" s="11"/>
      <c r="D1" s="11"/>
      <c r="E1" s="11"/>
    </row>
    <row r="2" spans="1:19">
      <c r="A2" s="11" t="s">
        <v>92</v>
      </c>
      <c r="B2" s="41">
        <v>391166488</v>
      </c>
      <c r="C2" s="11" t="s">
        <v>100</v>
      </c>
      <c r="D2" s="11"/>
      <c r="E2" s="11">
        <v>13.2</v>
      </c>
    </row>
    <row r="3" spans="1:19">
      <c r="A3" s="11" t="s">
        <v>99</v>
      </c>
      <c r="B3" s="41">
        <v>391166488</v>
      </c>
      <c r="C3" s="11" t="s">
        <v>100</v>
      </c>
      <c r="D3" s="11"/>
      <c r="E3" s="11">
        <v>13.2</v>
      </c>
      <c r="F3" s="11"/>
      <c r="G3" s="11"/>
      <c r="H3" s="11"/>
      <c r="I3" s="11"/>
      <c r="J3" s="11"/>
      <c r="K3" s="11"/>
      <c r="L3" s="11"/>
      <c r="M3" s="16"/>
      <c r="N3" s="16"/>
      <c r="O3" s="16"/>
      <c r="P3" s="16"/>
      <c r="Q3" s="16"/>
      <c r="R3" s="16"/>
      <c r="S3" s="16"/>
    </row>
    <row r="4" spans="1:19">
      <c r="A4" s="11" t="s">
        <v>102</v>
      </c>
      <c r="B4" s="41">
        <v>391166488</v>
      </c>
      <c r="C4" s="11" t="s">
        <v>100</v>
      </c>
      <c r="D4" s="11"/>
      <c r="E4" s="11">
        <v>6.6</v>
      </c>
      <c r="F4" s="11"/>
      <c r="G4" s="11"/>
      <c r="H4" s="11"/>
      <c r="I4" s="11"/>
      <c r="J4" s="11"/>
      <c r="K4" s="11"/>
      <c r="L4" s="11"/>
      <c r="M4" s="38"/>
      <c r="N4" s="16"/>
      <c r="O4" s="16"/>
      <c r="P4" s="16"/>
      <c r="Q4" s="16"/>
      <c r="R4" s="16"/>
      <c r="S4" s="16"/>
    </row>
    <row r="5" spans="1:19">
      <c r="A5" s="11" t="s">
        <v>109</v>
      </c>
      <c r="B5" s="41">
        <v>39166488</v>
      </c>
      <c r="C5" s="11" t="s">
        <v>100</v>
      </c>
      <c r="D5" s="11"/>
      <c r="E5" s="11">
        <v>6.6</v>
      </c>
      <c r="F5" s="11"/>
      <c r="G5" s="11"/>
      <c r="H5" s="11"/>
      <c r="I5" s="11"/>
      <c r="J5" s="11"/>
      <c r="K5" s="11"/>
      <c r="L5" s="11"/>
      <c r="M5" s="18"/>
      <c r="N5" s="16"/>
      <c r="O5" s="16"/>
      <c r="P5" s="16"/>
      <c r="Q5" s="16"/>
      <c r="R5" s="16"/>
      <c r="S5" s="16"/>
    </row>
    <row r="6" spans="1:19">
      <c r="A6" s="11" t="s">
        <v>110</v>
      </c>
      <c r="B6" s="41">
        <v>809235235</v>
      </c>
      <c r="C6" s="11" t="s">
        <v>111</v>
      </c>
      <c r="D6" s="11"/>
      <c r="E6" s="11">
        <v>13</v>
      </c>
      <c r="F6" s="11"/>
      <c r="G6" s="11"/>
      <c r="H6" s="11"/>
      <c r="I6" s="11"/>
      <c r="J6" s="11"/>
      <c r="K6" s="11"/>
      <c r="L6" s="11"/>
      <c r="M6" s="18"/>
      <c r="N6" s="16"/>
      <c r="O6" s="16"/>
      <c r="P6" s="16"/>
      <c r="Q6" s="16"/>
      <c r="R6" s="16"/>
      <c r="S6" s="16"/>
    </row>
    <row r="7" spans="1:19">
      <c r="A7" s="11" t="s">
        <v>122</v>
      </c>
      <c r="B7" s="41">
        <v>391166488</v>
      </c>
      <c r="C7" s="11" t="s">
        <v>100</v>
      </c>
      <c r="D7" s="11"/>
      <c r="E7" s="11">
        <v>6.6</v>
      </c>
      <c r="F7" s="11"/>
      <c r="G7" s="11"/>
      <c r="H7" s="11"/>
      <c r="I7" s="11"/>
      <c r="J7" s="11"/>
      <c r="K7" s="11"/>
      <c r="L7" s="11"/>
      <c r="M7" s="18"/>
      <c r="N7" s="16"/>
      <c r="O7" s="16"/>
      <c r="P7" s="16"/>
      <c r="Q7" s="16"/>
      <c r="R7" s="16"/>
      <c r="S7" s="16"/>
    </row>
    <row r="8" spans="1:19">
      <c r="A8" s="11" t="s">
        <v>112</v>
      </c>
      <c r="B8" s="41">
        <v>391166488</v>
      </c>
      <c r="C8" s="11" t="s">
        <v>100</v>
      </c>
      <c r="D8" s="11"/>
      <c r="E8" s="11">
        <v>68.2</v>
      </c>
      <c r="F8" s="11"/>
      <c r="G8" s="11"/>
      <c r="H8" s="11"/>
      <c r="I8" s="11"/>
      <c r="J8" s="11"/>
      <c r="K8" s="11"/>
      <c r="L8" s="11"/>
      <c r="M8" s="18"/>
      <c r="N8" s="16"/>
      <c r="O8" s="16"/>
      <c r="P8" s="16"/>
      <c r="Q8" s="16"/>
      <c r="R8" s="16"/>
      <c r="S8" s="16"/>
    </row>
    <row r="9" spans="1:19">
      <c r="A9" s="11" t="s">
        <v>115</v>
      </c>
      <c r="B9" s="42">
        <v>391166488</v>
      </c>
      <c r="C9" s="11" t="s">
        <v>100</v>
      </c>
      <c r="D9" s="11"/>
      <c r="E9" s="11">
        <v>6.6</v>
      </c>
      <c r="F9" s="11"/>
      <c r="G9" s="11"/>
      <c r="H9" s="11"/>
      <c r="I9" s="11"/>
      <c r="J9" s="11"/>
      <c r="K9" s="11"/>
      <c r="L9" s="11"/>
      <c r="M9" s="18"/>
      <c r="N9" s="16"/>
      <c r="O9" s="16"/>
      <c r="P9" s="16"/>
      <c r="Q9" s="16"/>
      <c r="R9" s="16"/>
      <c r="S9" s="16"/>
    </row>
    <row r="10" spans="1:19">
      <c r="A10" s="11" t="s">
        <v>130</v>
      </c>
      <c r="B10" s="42">
        <v>391166488</v>
      </c>
      <c r="C10" s="11" t="s">
        <v>100</v>
      </c>
      <c r="D10" s="11"/>
      <c r="E10" s="11">
        <v>6.6</v>
      </c>
      <c r="F10" s="11"/>
      <c r="G10" s="11"/>
      <c r="H10" s="11"/>
      <c r="I10" s="11"/>
      <c r="J10" s="11"/>
      <c r="K10" s="11"/>
      <c r="L10" s="11"/>
      <c r="M10" s="18"/>
      <c r="N10" s="16"/>
      <c r="O10" s="16"/>
      <c r="P10" s="16"/>
      <c r="Q10" s="16"/>
      <c r="R10" s="16"/>
      <c r="S10" s="16"/>
    </row>
    <row r="11" spans="1:19" ht="15.75" thickBot="1">
      <c r="A11" s="11"/>
      <c r="B11" s="42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8"/>
      <c r="N11" s="16"/>
      <c r="O11" s="16"/>
      <c r="P11" s="16"/>
      <c r="Q11" s="16"/>
      <c r="R11" s="16"/>
      <c r="S11" s="16"/>
    </row>
    <row r="12" spans="1:19" ht="16.5" thickTop="1" thickBot="1">
      <c r="A12" s="10"/>
      <c r="B12" s="43"/>
      <c r="C12" s="24"/>
      <c r="D12" s="24"/>
      <c r="E12" s="24">
        <f>SUM(E1:E10)</f>
        <v>140.6</v>
      </c>
      <c r="F12" s="11"/>
      <c r="G12" s="11"/>
      <c r="H12" s="11"/>
      <c r="I12" s="11"/>
      <c r="J12" s="11"/>
      <c r="K12" s="11"/>
      <c r="L12" s="11"/>
      <c r="M12" s="18"/>
      <c r="N12" s="16"/>
      <c r="O12" s="16"/>
      <c r="P12" s="16"/>
      <c r="Q12" s="16"/>
      <c r="R12" s="16"/>
      <c r="S12" s="16"/>
    </row>
    <row r="13" spans="1:19" ht="15.75" thickTop="1">
      <c r="A13" s="10"/>
      <c r="B13" s="4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8"/>
      <c r="N13" s="16"/>
      <c r="O13" s="16"/>
      <c r="P13" s="16"/>
      <c r="Q13" s="16"/>
      <c r="R13" s="16"/>
      <c r="S13" s="16"/>
    </row>
    <row r="14" spans="1:19">
      <c r="A14" s="10"/>
      <c r="B14" s="42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8"/>
      <c r="N14" s="16"/>
      <c r="O14" s="16"/>
      <c r="P14" s="16"/>
      <c r="Q14" s="16"/>
      <c r="R14" s="16"/>
      <c r="S14" s="16"/>
    </row>
    <row r="15" spans="1:19">
      <c r="A15" s="10"/>
      <c r="B15" s="4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8"/>
      <c r="N15" s="16"/>
      <c r="O15" s="16"/>
      <c r="P15" s="16"/>
      <c r="Q15" s="16"/>
      <c r="R15" s="16"/>
      <c r="S15" s="16"/>
    </row>
    <row r="16" spans="1:19">
      <c r="A16" s="10"/>
      <c r="B16" s="43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8"/>
      <c r="N16" s="16"/>
      <c r="O16" s="16"/>
      <c r="P16" s="16"/>
      <c r="Q16" s="16"/>
      <c r="R16" s="16"/>
      <c r="S16" s="16"/>
    </row>
    <row r="17" spans="1:20">
      <c r="A17" s="10"/>
      <c r="B17" s="43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8"/>
      <c r="N17" s="16"/>
      <c r="O17" s="16"/>
      <c r="P17" s="16"/>
      <c r="Q17" s="16"/>
      <c r="R17" s="16"/>
      <c r="S17" s="16"/>
    </row>
    <row r="18" spans="1:20">
      <c r="A18" s="10"/>
      <c r="B18" s="43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8"/>
      <c r="N18" s="16"/>
      <c r="O18" s="16"/>
      <c r="P18" s="16"/>
      <c r="Q18" s="16"/>
      <c r="R18" s="16"/>
      <c r="S18" s="16"/>
    </row>
    <row r="19" spans="1:20">
      <c r="A19" s="10"/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8"/>
      <c r="N19" s="16"/>
      <c r="O19" s="16"/>
      <c r="P19" s="16"/>
      <c r="Q19" s="16"/>
      <c r="R19" s="16"/>
      <c r="S19" s="16"/>
    </row>
    <row r="20" spans="1:20" ht="15.75" thickBot="1">
      <c r="A20" s="10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8"/>
      <c r="N20" s="16"/>
      <c r="O20" s="16"/>
      <c r="P20" s="16"/>
      <c r="Q20" s="16"/>
      <c r="R20" s="16"/>
      <c r="S20" s="16"/>
    </row>
    <row r="21" spans="1:20" ht="16.5" thickTop="1" thickBot="1">
      <c r="A21" s="10"/>
      <c r="B21" s="10"/>
      <c r="C21" s="11"/>
      <c r="D21" s="11"/>
      <c r="E21" s="11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</row>
    <row r="22" spans="1:20" ht="15.75" thickTop="1">
      <c r="A22" s="10"/>
      <c r="B22" s="10"/>
      <c r="C22" s="10"/>
      <c r="D22" s="10"/>
      <c r="E22" s="10"/>
      <c r="F22" s="11"/>
      <c r="G22" s="11"/>
      <c r="H22" s="11"/>
      <c r="I22" s="11"/>
      <c r="J22" s="11"/>
      <c r="K22" s="11"/>
      <c r="L22" s="11"/>
      <c r="M22" s="18"/>
      <c r="N22" s="16"/>
      <c r="O22" s="16"/>
      <c r="P22" s="16"/>
      <c r="Q22" s="16"/>
      <c r="R22" s="16"/>
      <c r="S22" s="16"/>
    </row>
    <row r="23" spans="1:20">
      <c r="A23" s="10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8"/>
      <c r="N23" s="16"/>
      <c r="O23" s="16"/>
      <c r="P23" s="16"/>
      <c r="Q23" s="16"/>
      <c r="R23" s="16"/>
      <c r="S23" s="16"/>
    </row>
    <row r="24" spans="1:20">
      <c r="A24" s="10"/>
      <c r="B24" s="10"/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8"/>
      <c r="N24" s="16"/>
      <c r="O24" s="16"/>
      <c r="P24" s="16"/>
      <c r="Q24" s="16"/>
      <c r="R24" s="16"/>
      <c r="S24" s="16"/>
    </row>
    <row r="25" spans="1:20">
      <c r="A25" s="10"/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8"/>
      <c r="N25" s="16"/>
      <c r="O25" s="16"/>
      <c r="P25" s="16"/>
      <c r="Q25" s="16"/>
      <c r="R25" s="16"/>
      <c r="S25" s="16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8"/>
      <c r="N26" s="16"/>
      <c r="O26" s="16"/>
      <c r="P26" s="16"/>
      <c r="Q26" s="16"/>
      <c r="R26" s="16"/>
      <c r="S26" s="16"/>
    </row>
    <row r="27" spans="1:20">
      <c r="A27" s="10"/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8"/>
      <c r="N27" s="16"/>
      <c r="O27" s="16"/>
      <c r="P27" s="16"/>
      <c r="Q27" s="16"/>
      <c r="R27" s="16"/>
      <c r="S27" s="16"/>
    </row>
    <row r="28" spans="1:20">
      <c r="A28" s="10"/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8"/>
      <c r="N28" s="16"/>
      <c r="O28" s="16"/>
      <c r="P28" s="16"/>
      <c r="Q28" s="16"/>
      <c r="R28" s="16"/>
      <c r="S28" s="16"/>
    </row>
    <row r="29" spans="1:20">
      <c r="A29" s="18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8"/>
      <c r="N29" s="16"/>
      <c r="O29" s="16"/>
      <c r="P29" s="16"/>
      <c r="Q29" s="16"/>
      <c r="R29" s="16"/>
      <c r="S29" s="16"/>
    </row>
    <row r="30" spans="1:20">
      <c r="A30" s="18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8"/>
      <c r="N30" s="16"/>
      <c r="O30" s="16"/>
      <c r="P30" s="16"/>
      <c r="Q30" s="16"/>
      <c r="R30" s="16"/>
      <c r="S30" s="16"/>
    </row>
    <row r="31" spans="1:20">
      <c r="A31" s="10"/>
      <c r="B31" s="11"/>
      <c r="C31" s="11"/>
      <c r="D31" s="11"/>
      <c r="E31" s="11"/>
      <c r="F31" s="10"/>
      <c r="G31" s="10"/>
      <c r="H31" s="10"/>
      <c r="I31" s="10"/>
      <c r="J31" s="10"/>
      <c r="K31" s="10"/>
      <c r="L31" s="11"/>
      <c r="M31" s="18"/>
      <c r="N31" s="16"/>
      <c r="O31" s="16"/>
      <c r="P31" s="16"/>
      <c r="Q31" s="16"/>
      <c r="R31" s="16"/>
      <c r="S31" s="16"/>
    </row>
    <row r="32" spans="1:20">
      <c r="A32" s="10"/>
      <c r="B32" s="11"/>
      <c r="C32" s="11"/>
      <c r="D32" s="11"/>
      <c r="E32" s="11"/>
      <c r="F32" s="10"/>
      <c r="G32" s="10"/>
      <c r="H32" s="10"/>
      <c r="I32" s="10"/>
      <c r="J32" s="10"/>
      <c r="K32" s="10"/>
      <c r="L32" s="11"/>
      <c r="M32" s="18"/>
      <c r="N32" s="16"/>
      <c r="O32" s="16"/>
      <c r="P32" s="16"/>
      <c r="Q32" s="16"/>
      <c r="R32" s="16"/>
      <c r="S32" s="16"/>
    </row>
    <row r="33" spans="1:19">
      <c r="A33" s="10"/>
      <c r="B33" s="11"/>
      <c r="C33" s="11"/>
      <c r="D33" s="11"/>
      <c r="E33" s="11"/>
      <c r="F33" s="10"/>
      <c r="G33" s="10"/>
      <c r="H33" s="10"/>
      <c r="I33" s="10"/>
      <c r="J33" s="10"/>
      <c r="K33" s="10"/>
      <c r="L33" s="11"/>
      <c r="M33" s="18"/>
      <c r="N33" s="16"/>
      <c r="O33" s="16"/>
      <c r="P33" s="16"/>
      <c r="Q33" s="16"/>
      <c r="R33" s="16"/>
      <c r="S33" s="16"/>
    </row>
    <row r="34" spans="1:19">
      <c r="A34" s="10"/>
      <c r="B34" s="1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8"/>
      <c r="N34" s="16"/>
      <c r="O34" s="16"/>
      <c r="P34" s="16"/>
      <c r="Q34" s="16"/>
      <c r="R34" s="16"/>
      <c r="S34" s="16"/>
    </row>
    <row r="35" spans="1:19">
      <c r="A35" s="10"/>
      <c r="B35" s="1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8"/>
      <c r="N35" s="16"/>
      <c r="O35" s="16"/>
      <c r="P35" s="16"/>
      <c r="Q35" s="16"/>
      <c r="R35" s="16"/>
      <c r="S35" s="16"/>
    </row>
    <row r="36" spans="1:19">
      <c r="A36" s="10"/>
      <c r="B36" s="1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8"/>
      <c r="N36" s="16"/>
      <c r="O36" s="16"/>
      <c r="P36" s="16"/>
      <c r="Q36" s="16"/>
      <c r="R36" s="16"/>
      <c r="S36" s="16"/>
    </row>
    <row r="37" spans="1:19">
      <c r="A37" s="17"/>
      <c r="B37" s="17"/>
      <c r="C37" s="17"/>
      <c r="D37" s="17"/>
      <c r="E37" s="17"/>
      <c r="F37" s="11"/>
      <c r="G37" s="11"/>
      <c r="H37" s="11"/>
      <c r="I37" s="11"/>
      <c r="J37" s="11"/>
      <c r="K37" s="11"/>
      <c r="L37" s="11"/>
      <c r="M37" s="18"/>
      <c r="N37" s="16"/>
      <c r="O37" s="16"/>
      <c r="P37" s="16"/>
      <c r="Q37" s="16"/>
      <c r="R37" s="16"/>
      <c r="S37" s="16"/>
    </row>
    <row r="38" spans="1:19">
      <c r="A38" s="18"/>
      <c r="B38" s="18"/>
      <c r="C38" s="18"/>
      <c r="D38" s="18"/>
      <c r="E38" s="18"/>
      <c r="F38" s="11"/>
      <c r="G38" s="11"/>
      <c r="H38" s="11"/>
      <c r="I38" s="11"/>
      <c r="J38" s="11"/>
      <c r="K38" s="11"/>
      <c r="L38" s="11"/>
      <c r="M38" s="18"/>
      <c r="N38" s="16"/>
      <c r="O38" s="16"/>
      <c r="P38" s="16"/>
      <c r="Q38" s="16"/>
      <c r="R38" s="16"/>
      <c r="S38" s="16"/>
    </row>
    <row r="39" spans="1:19">
      <c r="A39" s="18"/>
      <c r="B39" s="18"/>
      <c r="C39" s="18"/>
      <c r="D39" s="18"/>
      <c r="E39" s="18"/>
      <c r="F39" s="11"/>
      <c r="G39" s="11"/>
      <c r="H39" s="18"/>
      <c r="I39" s="10"/>
      <c r="J39" s="11"/>
      <c r="K39" s="11"/>
      <c r="L39" s="11"/>
      <c r="M39" s="18"/>
      <c r="N39" s="16"/>
      <c r="O39" s="16"/>
      <c r="P39" s="16"/>
      <c r="Q39" s="16"/>
      <c r="R39" s="16"/>
      <c r="S39" s="16"/>
    </row>
    <row r="40" spans="1:19">
      <c r="A40" s="18"/>
      <c r="B40" s="18"/>
      <c r="C40" s="18"/>
      <c r="D40" s="18"/>
      <c r="E40" s="18"/>
      <c r="F40" s="11"/>
      <c r="G40" s="11"/>
      <c r="H40" s="18"/>
      <c r="I40" s="10"/>
      <c r="J40" s="11"/>
      <c r="K40" s="11"/>
      <c r="L40" s="11"/>
      <c r="M40" s="18"/>
      <c r="N40" s="16"/>
      <c r="O40" s="16"/>
      <c r="P40" s="16"/>
      <c r="Q40" s="16"/>
      <c r="R40" s="16"/>
      <c r="S40" s="16"/>
    </row>
    <row r="41" spans="1:19">
      <c r="A41" s="18"/>
      <c r="B41" s="18"/>
      <c r="C41" s="18"/>
      <c r="D41" s="18"/>
      <c r="E41" s="18"/>
      <c r="F41" s="11"/>
      <c r="G41" s="11"/>
      <c r="H41" s="18"/>
      <c r="I41" s="10"/>
      <c r="J41" s="11"/>
      <c r="K41" s="11"/>
      <c r="L41" s="11"/>
      <c r="M41" s="18"/>
      <c r="N41" s="16"/>
      <c r="O41" s="16"/>
      <c r="P41" s="16"/>
      <c r="Q41" s="16"/>
      <c r="R41" s="16"/>
      <c r="S41" s="16"/>
    </row>
    <row r="42" spans="1:19">
      <c r="A42" s="18"/>
      <c r="B42" s="18"/>
      <c r="C42" s="18"/>
      <c r="D42" s="18"/>
      <c r="E42" s="18"/>
      <c r="F42" s="11"/>
      <c r="G42" s="11"/>
      <c r="H42" s="11"/>
      <c r="I42" s="11"/>
      <c r="J42" s="11"/>
      <c r="K42" s="11"/>
      <c r="L42" s="11"/>
      <c r="M42" s="18"/>
      <c r="N42" s="16"/>
      <c r="O42" s="16"/>
      <c r="P42" s="16"/>
      <c r="Q42" s="16"/>
      <c r="R42" s="16"/>
      <c r="S42" s="16"/>
    </row>
    <row r="43" spans="1:19">
      <c r="A43" s="18"/>
      <c r="B43" s="18"/>
      <c r="C43" s="18"/>
      <c r="D43" s="18"/>
      <c r="E43" s="18"/>
      <c r="F43" s="11"/>
      <c r="G43" s="11"/>
      <c r="H43" s="11"/>
      <c r="I43" s="11"/>
      <c r="J43" s="11"/>
      <c r="K43" s="11"/>
      <c r="L43" s="11"/>
      <c r="M43" s="18"/>
      <c r="N43" s="16"/>
      <c r="O43" s="16"/>
      <c r="P43" s="16"/>
      <c r="Q43" s="16"/>
      <c r="R43" s="16"/>
      <c r="S43" s="16"/>
    </row>
    <row r="44" spans="1:19">
      <c r="A44" s="17"/>
      <c r="B44" s="17"/>
      <c r="C44" s="17"/>
      <c r="D44" s="17"/>
      <c r="E44" s="17"/>
      <c r="F44" s="11"/>
      <c r="G44" s="11"/>
      <c r="H44" s="11"/>
      <c r="I44" s="11"/>
      <c r="J44" s="11"/>
      <c r="K44" s="11"/>
      <c r="L44" s="11"/>
      <c r="M44" s="18"/>
      <c r="N44" s="16"/>
      <c r="O44" s="16"/>
      <c r="P44" s="16"/>
      <c r="Q44" s="16"/>
      <c r="R44" s="16"/>
      <c r="S44" s="16"/>
    </row>
    <row r="45" spans="1:19">
      <c r="F45" s="11"/>
      <c r="G45" s="11"/>
      <c r="H45" s="11"/>
      <c r="I45" s="11"/>
      <c r="J45" s="11"/>
      <c r="K45" s="11"/>
      <c r="L45" s="11"/>
      <c r="M45" s="18"/>
      <c r="N45" s="16"/>
      <c r="O45" s="16"/>
      <c r="P45" s="16"/>
      <c r="Q45" s="16"/>
      <c r="R45" s="16"/>
      <c r="S45" s="16"/>
    </row>
    <row r="46" spans="1:19"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</row>
    <row r="47" spans="1:19"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1:19"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6:19"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6:19"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6:19"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6:19"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6:19"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Tarset financial March 2023</vt:lpstr>
      <vt:lpstr>Comp &amp; Projection</vt:lpstr>
      <vt:lpstr>Rec &amp; Payments</vt:lpstr>
      <vt:lpstr>VARIANCES 2023</vt:lpstr>
      <vt:lpstr>VAT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miller</dc:creator>
  <cp:lastModifiedBy>claire miller</cp:lastModifiedBy>
  <cp:lastPrinted>2023-03-27T09:07:34Z</cp:lastPrinted>
  <dcterms:created xsi:type="dcterms:W3CDTF">2017-02-06T15:37:12Z</dcterms:created>
  <dcterms:modified xsi:type="dcterms:W3CDTF">2023-05-05T12:10:20Z</dcterms:modified>
</cp:coreProperties>
</file>