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Tarset\Finance 2020 2021\"/>
    </mc:Choice>
  </mc:AlternateContent>
  <xr:revisionPtr revIDLastSave="0" documentId="8_{5DD21F49-70EE-40BA-9279-E93EBCFE1D5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MARCH BANK REC" sheetId="3" r:id="rId1"/>
    <sheet name="Comp &amp; Projection" sheetId="1" r:id="rId2"/>
    <sheet name="Rec &amp; Payments" sheetId="4" r:id="rId3"/>
    <sheet name="VARIANCES 2021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4" l="1"/>
  <c r="F37" i="4"/>
  <c r="G37" i="4"/>
  <c r="H37" i="4"/>
  <c r="I37" i="4"/>
  <c r="J37" i="4"/>
  <c r="K37" i="4"/>
  <c r="L37" i="4"/>
  <c r="M37" i="4"/>
  <c r="D37" i="4"/>
  <c r="C30" i="8" l="1"/>
  <c r="C32" i="8" s="1"/>
  <c r="C21" i="8"/>
  <c r="C17" i="8"/>
  <c r="C11" i="8"/>
  <c r="G25" i="1" l="1"/>
  <c r="H25" i="1"/>
  <c r="G13" i="1"/>
  <c r="H13" i="1"/>
  <c r="G7" i="1"/>
  <c r="H7" i="1"/>
  <c r="H26" i="1" l="1"/>
  <c r="G26" i="1"/>
  <c r="F25" i="1" l="1"/>
  <c r="F13" i="1"/>
  <c r="F7" i="1"/>
  <c r="F26" i="1" l="1"/>
  <c r="B29" i="1" s="1"/>
  <c r="D40" i="4"/>
  <c r="D31" i="3" l="1"/>
  <c r="E25" i="1" l="1"/>
  <c r="E13" i="1"/>
  <c r="E7" i="1"/>
  <c r="E26" i="1" l="1"/>
  <c r="D25" i="1"/>
  <c r="D13" i="1"/>
  <c r="D7" i="1"/>
  <c r="C25" i="1"/>
  <c r="B25" i="1"/>
  <c r="C13" i="1"/>
  <c r="B13" i="1"/>
  <c r="C7" i="1"/>
  <c r="B7" i="1"/>
  <c r="D26" i="1" l="1"/>
  <c r="B26" i="1"/>
  <c r="C26" i="1"/>
  <c r="D36" i="3" l="1"/>
  <c r="D43" i="4" l="1"/>
  <c r="D35" i="3" l="1"/>
  <c r="E10" i="4" l="1"/>
  <c r="F10" i="4"/>
  <c r="D10" i="4"/>
  <c r="D44" i="4" s="1"/>
  <c r="D53" i="4" s="1"/>
  <c r="U37" i="4" l="1"/>
  <c r="V37" i="4"/>
  <c r="W37" i="4"/>
  <c r="X37" i="4"/>
  <c r="Y37" i="4"/>
  <c r="D34" i="3" l="1"/>
  <c r="D41" i="4"/>
  <c r="D43" i="3" l="1"/>
  <c r="D37" i="3"/>
  <c r="D39" i="3" s="1"/>
</calcChain>
</file>

<file path=xl/sharedStrings.xml><?xml version="1.0" encoding="utf-8"?>
<sst xmlns="http://schemas.openxmlformats.org/spreadsheetml/2006/main" count="223" uniqueCount="117">
  <si>
    <t>Precept Comparison &amp; Projection</t>
  </si>
  <si>
    <t>RECEIPTS</t>
  </si>
  <si>
    <t>Precept</t>
  </si>
  <si>
    <t>Other</t>
  </si>
  <si>
    <t>Grants</t>
  </si>
  <si>
    <t>Sale of Assets</t>
  </si>
  <si>
    <t>TOTAL INCOME</t>
  </si>
  <si>
    <t>EXPENDITURE</t>
  </si>
  <si>
    <t>Staff costs</t>
  </si>
  <si>
    <t>Salary</t>
  </si>
  <si>
    <t>HMRC</t>
  </si>
  <si>
    <t>Sub Total</t>
  </si>
  <si>
    <t>General Expenses</t>
  </si>
  <si>
    <t>Advertising</t>
  </si>
  <si>
    <t>Skip/litter</t>
  </si>
  <si>
    <t>Village Hall Hire</t>
  </si>
  <si>
    <t>Subscriptions</t>
  </si>
  <si>
    <t>Donations</t>
  </si>
  <si>
    <t>Insurance</t>
  </si>
  <si>
    <t>By-election</t>
  </si>
  <si>
    <t>VAT</t>
  </si>
  <si>
    <t>TOTAL EXPENSES</t>
  </si>
  <si>
    <t>Totals</t>
  </si>
  <si>
    <t>Clerk Expenses</t>
  </si>
  <si>
    <t>PAYMENTS</t>
  </si>
  <si>
    <t>All Other</t>
  </si>
  <si>
    <t>Date</t>
  </si>
  <si>
    <t>From</t>
  </si>
  <si>
    <t>Ref. No.</t>
  </si>
  <si>
    <t>NCC half yearly precept</t>
  </si>
  <si>
    <t>By</t>
  </si>
  <si>
    <t>Reconcilliation</t>
  </si>
  <si>
    <t>Opening Balance</t>
  </si>
  <si>
    <t>Plus Receipts</t>
  </si>
  <si>
    <t>Less Expenditure</t>
  </si>
  <si>
    <t>Current Balance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</si>
  <si>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</si>
  <si>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</si>
  <si>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</si>
  <si>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</si>
  <si>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</si>
  <si>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</si>
  <si>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</si>
  <si>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</si>
  <si>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</si>
  <si>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</si>
  <si>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</si>
  <si>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</si>
  <si>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</si>
  <si>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</si>
  <si>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</si>
  <si>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</si>
  <si>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</si>
  <si>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>Current Balance(Lloyds  Current Account)</t>
  </si>
  <si>
    <t>VARIANCES</t>
  </si>
  <si>
    <t>TARSET AND GREYSTEAD PARISH COUNCIL</t>
  </si>
  <si>
    <t>FINANCIAL REPORT</t>
  </si>
  <si>
    <t>Budget</t>
  </si>
  <si>
    <t>,</t>
  </si>
  <si>
    <t>Expenses</t>
  </si>
  <si>
    <t>Salary/HMRC</t>
  </si>
  <si>
    <t>2019-2020</t>
  </si>
  <si>
    <t>Orchard</t>
  </si>
  <si>
    <t>Yr Ending 31.03.20</t>
  </si>
  <si>
    <t>Orchard maintenance</t>
  </si>
  <si>
    <t>2020-2021</t>
  </si>
  <si>
    <t>Miscellaneous</t>
  </si>
  <si>
    <t>Contingency</t>
  </si>
  <si>
    <t>Defib</t>
  </si>
  <si>
    <t>Actual</t>
  </si>
  <si>
    <t>Mileage/expenses</t>
  </si>
  <si>
    <t>ACCOUNTS FOR THE YEAR ENDED 31st MARCH 2021</t>
  </si>
  <si>
    <t>6.4.20</t>
  </si>
  <si>
    <t>4382482</t>
  </si>
  <si>
    <t>Opening Bal 1/4/20</t>
  </si>
  <si>
    <t>20.5.20</t>
  </si>
  <si>
    <t>NALC</t>
  </si>
  <si>
    <t>BACS</t>
  </si>
  <si>
    <t>Came &amp; Company</t>
  </si>
  <si>
    <t>20/21</t>
  </si>
  <si>
    <t>CM Commerical</t>
  </si>
  <si>
    <t>SI-180</t>
  </si>
  <si>
    <t>C Miller</t>
  </si>
  <si>
    <t>Ddebit</t>
  </si>
  <si>
    <t>289213322</t>
  </si>
  <si>
    <t>23.6.20</t>
  </si>
  <si>
    <t>SI-196</t>
  </si>
  <si>
    <t>15.7.20</t>
  </si>
  <si>
    <t>SI-208</t>
  </si>
  <si>
    <t>Tarset News</t>
  </si>
  <si>
    <t>3.9.20</t>
  </si>
  <si>
    <t>4473712</t>
  </si>
  <si>
    <t>16.9.20</t>
  </si>
  <si>
    <t>Forecast</t>
  </si>
  <si>
    <t>Budgeted</t>
  </si>
  <si>
    <t>2021-2022</t>
  </si>
  <si>
    <t>18.11.20</t>
  </si>
  <si>
    <t>Wel Medical</t>
  </si>
  <si>
    <t>Vat</t>
  </si>
  <si>
    <t>Tynedale Hospice at Home</t>
  </si>
  <si>
    <t>Receipts and Payments Summary 1st April 2020- 31st March 2021</t>
  </si>
  <si>
    <t>20.1.21</t>
  </si>
  <si>
    <t>17.3.21</t>
  </si>
  <si>
    <t>March</t>
  </si>
  <si>
    <t>Accounting Balance Brought Forward from 31.01.21</t>
  </si>
  <si>
    <t>Current Bank Balance at Lloyds as at 31.01.21</t>
  </si>
  <si>
    <t>Represented by Cash at Bank 31.03.21</t>
  </si>
  <si>
    <t>Accounting Balance Brought Forward 30.03.21</t>
  </si>
  <si>
    <t>as at 31/03/21</t>
  </si>
  <si>
    <t>precept reduced due to high reserves</t>
  </si>
  <si>
    <t>reduction in travelling expenses due to Covid-19</t>
  </si>
  <si>
    <t>New battery reqrd for defib y.e. 31.3.21</t>
  </si>
  <si>
    <t>VAT pertaining to defib battery</t>
  </si>
  <si>
    <t>Citizens Advice</t>
  </si>
  <si>
    <t>Citizens Advice North/Land</t>
  </si>
  <si>
    <t>Closing Bal 31/3/21</t>
  </si>
  <si>
    <t>Balance Brought Forward from 31/3/20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</si>
</sst>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-809]#,##0.00;[Red]\-[$£-809]#,##0.00"/>
    <numFmt numFmtId="165" formatCode="&quot; £&quot;#,##0.00\ ;&quot;-£&quot;#,##0.00\ ;&quot; £-&quot;#\ ;@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charset val="1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Arial"/>
      <family val="2"/>
    </font>
    <font>
      <sz val="8"/>
      <color indexed="8"/>
      <name val="Arial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0" fontId="1" fillId="0" borderId="0"/>
  </cellStyleXfs>
  <cellXfs count="55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164" fontId="7" fillId="0" borderId="0" xfId="2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164" fontId="9" fillId="0" borderId="0" xfId="2" applyNumberFormat="1" applyFont="1" applyAlignment="1">
      <alignment horizontal="left"/>
    </xf>
    <xf numFmtId="164" fontId="7" fillId="0" borderId="4" xfId="2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164" fontId="14" fillId="0" borderId="0" xfId="1" applyNumberFormat="1" applyFont="1" applyAlignment="1">
      <alignment horizontal="left"/>
    </xf>
    <xf numFmtId="0" fontId="15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164" fontId="13" fillId="0" borderId="0" xfId="2" applyNumberFormat="1" applyFont="1" applyAlignment="1">
      <alignment horizontal="left"/>
    </xf>
    <xf numFmtId="6" fontId="10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165" fontId="11" fillId="0" borderId="0" xfId="2" applyFont="1" applyAlignment="1">
      <alignment horizontal="left"/>
    </xf>
    <xf numFmtId="49" fontId="9" fillId="0" borderId="0" xfId="1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164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0" fontId="18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8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8" fontId="12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5" fillId="0" borderId="0" xfId="0" applyNumberFormat="1" applyFont="1" applyAlignment="1">
      <alignment horizontal="left"/>
    </xf>
    <xf numFmtId="0" fontId="19" fillId="0" borderId="0" xfId="0" applyFont="1"/>
    <xf numFmtId="164" fontId="7" fillId="0" borderId="2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left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opLeftCell="A31" zoomScale="85" zoomScaleNormal="85" workbookViewId="0">
      <selection activeCell="C54" sqref="C54:C56"/>
    </sheetView>
  </sheetViews>
  <sheetFormatPr defaultRowHeight="15"/>
  <cols>
    <col min="1" max="1" width="15.5703125" style="14" customWidth="1"/>
    <col min="2" max="2" width="28.42578125" style="14" customWidth="1"/>
    <col min="3" max="3" width="13.140625" style="14" customWidth="1"/>
    <col min="4" max="4" width="10.28515625" style="14" bestFit="1" customWidth="1"/>
    <col min="5" max="16384" width="9.140625" style="14"/>
  </cols>
  <sheetData>
    <row r="1" spans="1:4" s="16" customFormat="1">
      <c r="A1" s="16" t="s">
        <v>56</v>
      </c>
      <c r="B1" s="38" t="s">
        <v>103</v>
      </c>
    </row>
    <row r="2" spans="1:4" s="16" customFormat="1"/>
    <row r="3" spans="1:4" s="16" customFormat="1">
      <c r="A3" s="16" t="s">
        <v>46</v>
      </c>
    </row>
    <row r="4" spans="1:4" s="16" customFormat="1"/>
    <row r="5" spans="1:4" s="16" customFormat="1" ht="16.5" customHeight="1">
      <c r="A5" s="16" t="s">
        <v>47</v>
      </c>
      <c r="D5" s="17"/>
    </row>
    <row r="6" spans="1:4" s="16" customFormat="1">
      <c r="A6" s="16" t="s">
        <v>104</v>
      </c>
      <c r="D6" s="17">
        <v>15812.76</v>
      </c>
    </row>
    <row r="7" spans="1:4" s="16" customFormat="1">
      <c r="A7" s="16" t="s">
        <v>48</v>
      </c>
    </row>
    <row r="8" spans="1:4" s="16" customFormat="1">
      <c r="A8" s="16" t="s">
        <v>49</v>
      </c>
    </row>
    <row r="9" spans="1:4" s="16" customFormat="1">
      <c r="A9" s="16" t="s">
        <v>105</v>
      </c>
      <c r="D9" s="17">
        <v>15812.76</v>
      </c>
    </row>
    <row r="11" spans="1:4" s="16" customFormat="1">
      <c r="A11" s="16" t="s">
        <v>1</v>
      </c>
    </row>
    <row r="12" spans="1:4" s="16" customFormat="1">
      <c r="A12" s="16" t="s">
        <v>26</v>
      </c>
      <c r="B12" s="16" t="s">
        <v>27</v>
      </c>
      <c r="C12" s="16" t="s">
        <v>28</v>
      </c>
    </row>
    <row r="18" spans="1:4" s="16" customFormat="1"/>
    <row r="19" spans="1:4" s="16" customFormat="1">
      <c r="A19" s="16" t="s">
        <v>7</v>
      </c>
      <c r="D19" s="17"/>
    </row>
    <row r="20" spans="1:4" s="16" customFormat="1">
      <c r="A20" s="16" t="s">
        <v>26</v>
      </c>
      <c r="B20" s="16" t="s">
        <v>50</v>
      </c>
      <c r="C20" s="16" t="s">
        <v>28</v>
      </c>
    </row>
    <row r="21" spans="1:4">
      <c r="A21" s="44" t="s">
        <v>102</v>
      </c>
      <c r="B21" s="39" t="s">
        <v>82</v>
      </c>
      <c r="C21" s="40" t="s">
        <v>77</v>
      </c>
      <c r="D21" s="41">
        <v>325.58</v>
      </c>
    </row>
    <row r="22" spans="1:4">
      <c r="A22" s="44" t="s">
        <v>102</v>
      </c>
      <c r="B22" s="39" t="s">
        <v>10</v>
      </c>
      <c r="C22" s="40" t="s">
        <v>77</v>
      </c>
      <c r="D22" s="41">
        <v>75.400000000000006</v>
      </c>
    </row>
    <row r="23" spans="1:4">
      <c r="A23" s="14" t="s">
        <v>102</v>
      </c>
      <c r="B23" s="39" t="s">
        <v>114</v>
      </c>
      <c r="C23" s="40" t="s">
        <v>77</v>
      </c>
      <c r="D23" s="41">
        <v>100</v>
      </c>
    </row>
    <row r="24" spans="1:4">
      <c r="B24" s="39"/>
      <c r="C24" s="40"/>
      <c r="D24" s="41"/>
    </row>
    <row r="25" spans="1:4">
      <c r="B25" s="39"/>
      <c r="C25" s="40"/>
      <c r="D25" s="41"/>
    </row>
    <row r="26" spans="1:4">
      <c r="B26" s="39"/>
      <c r="C26" s="40"/>
      <c r="D26" s="41"/>
    </row>
    <row r="27" spans="1:4" s="16" customFormat="1">
      <c r="A27" s="16" t="s">
        <v>22</v>
      </c>
      <c r="B27" s="39"/>
      <c r="C27" s="40"/>
      <c r="D27" s="41"/>
    </row>
    <row r="31" spans="1:4" s="16" customFormat="1">
      <c r="A31" s="16" t="s">
        <v>22</v>
      </c>
      <c r="D31" s="17">
        <f>SUM(D21:D30)</f>
        <v>500.98</v>
      </c>
    </row>
    <row r="33" spans="1:4">
      <c r="A33" s="16" t="s">
        <v>51</v>
      </c>
      <c r="B33" s="16"/>
    </row>
    <row r="34" spans="1:4">
      <c r="A34" s="16" t="s">
        <v>32</v>
      </c>
      <c r="B34" s="16"/>
      <c r="D34" s="15">
        <f>SUM(D9)</f>
        <v>15812.76</v>
      </c>
    </row>
    <row r="35" spans="1:4">
      <c r="A35" s="16" t="s">
        <v>33</v>
      </c>
      <c r="B35" s="16"/>
      <c r="D35" s="15">
        <f>SUM(D13)</f>
        <v>0</v>
      </c>
    </row>
    <row r="36" spans="1:4">
      <c r="A36" s="16" t="s">
        <v>34</v>
      </c>
      <c r="B36" s="16"/>
      <c r="D36" s="15">
        <f>SUM(D31)</f>
        <v>500.98</v>
      </c>
    </row>
    <row r="37" spans="1:4">
      <c r="A37" s="16" t="s">
        <v>53</v>
      </c>
      <c r="B37" s="16"/>
      <c r="D37" s="15">
        <f>SUM(D34+D35-D36)</f>
        <v>15311.78</v>
      </c>
    </row>
    <row r="38" spans="1:4">
      <c r="A38" s="16"/>
      <c r="B38" s="16"/>
    </row>
    <row r="39" spans="1:4">
      <c r="A39" s="16" t="s">
        <v>106</v>
      </c>
      <c r="B39" s="16"/>
      <c r="D39" s="15">
        <f>SUM(D37)</f>
        <v>15311.78</v>
      </c>
    </row>
    <row r="40" spans="1:4">
      <c r="A40" s="16" t="s">
        <v>37</v>
      </c>
      <c r="B40" s="16"/>
    </row>
    <row r="41" spans="1:4">
      <c r="A41" s="16" t="s">
        <v>52</v>
      </c>
      <c r="B41" s="16"/>
      <c r="D41" s="15"/>
    </row>
    <row r="42" spans="1:4">
      <c r="A42" s="16"/>
      <c r="B42" s="16"/>
    </row>
    <row r="43" spans="1:4">
      <c r="A43" s="16" t="s">
        <v>107</v>
      </c>
      <c r="B43" s="16"/>
      <c r="D43" s="17">
        <f>SUM(D34+D35-D36-D41)</f>
        <v>15311.78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zoomScale="115" zoomScaleNormal="115" workbookViewId="0">
      <selection activeCell="F12" sqref="F12"/>
    </sheetView>
  </sheetViews>
  <sheetFormatPr defaultColWidth="12" defaultRowHeight="12.75"/>
  <cols>
    <col min="1" max="1" width="20.7109375" style="2" customWidth="1"/>
    <col min="2" max="2" width="12" style="2"/>
    <col min="3" max="3" width="12" style="5"/>
    <col min="4" max="4" width="12" style="2"/>
    <col min="5" max="5" width="15.28515625" style="2" customWidth="1"/>
    <col min="6" max="6" width="13.140625" style="2" customWidth="1"/>
    <col min="7" max="16384" width="12" style="2"/>
  </cols>
  <sheetData>
    <row r="1" spans="1:8" ht="21.4" customHeight="1">
      <c r="A1" s="42" t="s">
        <v>0</v>
      </c>
    </row>
    <row r="2" spans="1:8" ht="16.350000000000001" customHeight="1">
      <c r="B2" s="5" t="s">
        <v>69</v>
      </c>
      <c r="C2" s="5" t="s">
        <v>57</v>
      </c>
      <c r="D2" s="5" t="s">
        <v>69</v>
      </c>
      <c r="E2" s="5" t="s">
        <v>57</v>
      </c>
      <c r="F2" s="5" t="s">
        <v>69</v>
      </c>
      <c r="G2" s="5" t="s">
        <v>93</v>
      </c>
      <c r="H2" s="5" t="s">
        <v>94</v>
      </c>
    </row>
    <row r="3" spans="1:8" ht="15.4" customHeight="1">
      <c r="B3" s="21">
        <v>43555</v>
      </c>
      <c r="C3" s="5" t="s">
        <v>61</v>
      </c>
      <c r="D3" s="21">
        <v>43921</v>
      </c>
      <c r="E3" s="5" t="s">
        <v>65</v>
      </c>
      <c r="F3" s="5" t="s">
        <v>108</v>
      </c>
      <c r="G3" s="5" t="s">
        <v>65</v>
      </c>
      <c r="H3" s="5" t="s">
        <v>95</v>
      </c>
    </row>
    <row r="4" spans="1:8" ht="15.4" customHeight="1">
      <c r="A4" s="5" t="s">
        <v>1</v>
      </c>
      <c r="B4" s="5"/>
    </row>
    <row r="5" spans="1:8" ht="12.75" customHeight="1">
      <c r="A5" s="2" t="s">
        <v>2</v>
      </c>
      <c r="B5" s="2">
        <v>7000</v>
      </c>
      <c r="C5" s="2">
        <v>7000</v>
      </c>
      <c r="D5" s="2">
        <v>7000</v>
      </c>
      <c r="E5" s="2">
        <v>5000</v>
      </c>
      <c r="F5" s="2">
        <v>5000</v>
      </c>
      <c r="G5" s="2">
        <v>5000</v>
      </c>
      <c r="H5" s="2">
        <v>5000</v>
      </c>
    </row>
    <row r="6" spans="1:8" ht="12.75" customHeight="1">
      <c r="A6" s="2" t="s">
        <v>3</v>
      </c>
      <c r="B6" s="5">
        <v>0</v>
      </c>
      <c r="C6" s="2">
        <v>0</v>
      </c>
    </row>
    <row r="7" spans="1:8" ht="15.4" customHeight="1">
      <c r="A7" s="43" t="s">
        <v>6</v>
      </c>
      <c r="B7" s="8">
        <f>SUM(B5:B6)</f>
        <v>7000</v>
      </c>
      <c r="C7" s="8">
        <f>SUM(C5:C6)</f>
        <v>7000</v>
      </c>
      <c r="D7" s="8">
        <f>SUM(D5:D6)</f>
        <v>7000</v>
      </c>
      <c r="E7" s="8">
        <f>SUM(E5:E6)</f>
        <v>5000</v>
      </c>
      <c r="F7" s="8">
        <f>SUM(F5:F6)</f>
        <v>5000</v>
      </c>
      <c r="G7" s="8">
        <f t="shared" ref="G7:H7" si="0">SUM(G5:G6)</f>
        <v>5000</v>
      </c>
      <c r="H7" s="8">
        <f t="shared" si="0"/>
        <v>5000</v>
      </c>
    </row>
    <row r="8" spans="1:8" ht="15.4" customHeight="1">
      <c r="A8" s="45"/>
      <c r="B8" s="46"/>
      <c r="C8" s="46"/>
      <c r="D8" s="46"/>
      <c r="E8" s="46"/>
    </row>
    <row r="9" spans="1:8" ht="15.4" customHeight="1">
      <c r="A9" s="5" t="s">
        <v>7</v>
      </c>
      <c r="B9" s="5"/>
      <c r="C9" s="2"/>
    </row>
    <row r="10" spans="1:8" ht="15.4" customHeight="1">
      <c r="A10" s="5" t="s">
        <v>8</v>
      </c>
      <c r="B10" s="5"/>
      <c r="C10" s="2"/>
    </row>
    <row r="11" spans="1:8" ht="12.75" customHeight="1">
      <c r="A11" s="2" t="s">
        <v>60</v>
      </c>
      <c r="B11" s="2">
        <v>1995.04</v>
      </c>
      <c r="C11" s="2">
        <v>1950</v>
      </c>
      <c r="D11" s="2">
        <v>2165.46</v>
      </c>
      <c r="E11" s="2">
        <v>1980</v>
      </c>
      <c r="F11" s="2">
        <v>2180.94</v>
      </c>
      <c r="G11" s="2">
        <v>1980</v>
      </c>
      <c r="H11" s="2">
        <v>2000</v>
      </c>
    </row>
    <row r="12" spans="1:8" ht="12.75" customHeight="1">
      <c r="A12" s="2" t="s">
        <v>23</v>
      </c>
      <c r="B12" s="2">
        <v>171.42</v>
      </c>
      <c r="C12" s="2">
        <v>240</v>
      </c>
      <c r="D12" s="2">
        <v>153.31</v>
      </c>
      <c r="E12" s="2">
        <v>250</v>
      </c>
      <c r="F12" s="2">
        <v>31.25</v>
      </c>
      <c r="G12" s="2">
        <v>50</v>
      </c>
      <c r="H12" s="2">
        <v>250</v>
      </c>
    </row>
    <row r="13" spans="1:8" s="5" customFormat="1" ht="15.4" customHeight="1">
      <c r="A13" s="43" t="s">
        <v>11</v>
      </c>
      <c r="B13" s="8">
        <f>SUM(B11:B12)</f>
        <v>2166.46</v>
      </c>
      <c r="C13" s="8">
        <f>SUM(C11:C12)</f>
        <v>2190</v>
      </c>
      <c r="D13" s="8">
        <f>SUM(D11:D12)</f>
        <v>2318.77</v>
      </c>
      <c r="E13" s="8">
        <f>SUM(E11:E12)</f>
        <v>2230</v>
      </c>
      <c r="F13" s="8">
        <f>SUM(F11:F12)</f>
        <v>2212.19</v>
      </c>
      <c r="G13" s="8">
        <f t="shared" ref="G13:H13" si="1">SUM(G11:G12)</f>
        <v>2030</v>
      </c>
      <c r="H13" s="8">
        <f t="shared" si="1"/>
        <v>2250</v>
      </c>
    </row>
    <row r="14" spans="1:8" ht="15.4" customHeight="1">
      <c r="A14" s="5" t="s">
        <v>12</v>
      </c>
      <c r="B14" s="5"/>
      <c r="C14" s="2"/>
    </row>
    <row r="15" spans="1:8" ht="12.75" customHeight="1">
      <c r="A15" s="2" t="s">
        <v>15</v>
      </c>
      <c r="B15" s="5">
        <v>120</v>
      </c>
      <c r="C15" s="2">
        <v>120</v>
      </c>
      <c r="D15" s="2">
        <v>0</v>
      </c>
      <c r="E15" s="2">
        <v>120</v>
      </c>
      <c r="F15" s="2">
        <v>0</v>
      </c>
      <c r="G15" s="2">
        <v>0</v>
      </c>
      <c r="H15" s="2">
        <v>120</v>
      </c>
    </row>
    <row r="16" spans="1:8" ht="12.75" customHeight="1">
      <c r="A16" s="2" t="s">
        <v>16</v>
      </c>
      <c r="B16" s="2">
        <v>83.23</v>
      </c>
      <c r="C16" s="2">
        <v>85</v>
      </c>
      <c r="D16" s="2">
        <v>84.49</v>
      </c>
      <c r="E16" s="2">
        <v>90</v>
      </c>
      <c r="F16" s="2">
        <v>88.69</v>
      </c>
      <c r="G16" s="2">
        <v>88.69</v>
      </c>
      <c r="H16" s="2">
        <v>95</v>
      </c>
    </row>
    <row r="17" spans="1:8" ht="12.75" customHeight="1">
      <c r="A17" s="2" t="s">
        <v>4</v>
      </c>
      <c r="B17" s="2">
        <v>650</v>
      </c>
      <c r="C17" s="2">
        <v>200</v>
      </c>
      <c r="D17" s="2">
        <v>800</v>
      </c>
      <c r="E17" s="2">
        <v>200</v>
      </c>
      <c r="F17" s="2">
        <v>800</v>
      </c>
      <c r="G17" s="2">
        <v>500</v>
      </c>
      <c r="H17" s="2">
        <v>500</v>
      </c>
    </row>
    <row r="18" spans="1:8" ht="12.75" customHeight="1">
      <c r="A18" s="2" t="s">
        <v>18</v>
      </c>
      <c r="B18" s="2">
        <v>218</v>
      </c>
      <c r="C18" s="2">
        <v>225</v>
      </c>
      <c r="D18" s="2">
        <v>218</v>
      </c>
      <c r="E18" s="2">
        <v>225</v>
      </c>
      <c r="F18" s="2">
        <v>218</v>
      </c>
      <c r="G18" s="2">
        <v>218</v>
      </c>
      <c r="H18" s="2">
        <v>220</v>
      </c>
    </row>
    <row r="19" spans="1:8" ht="12.75" customHeight="1">
      <c r="A19" s="2" t="s">
        <v>66</v>
      </c>
      <c r="B19" s="5">
        <v>0</v>
      </c>
      <c r="C19" s="2">
        <v>100</v>
      </c>
      <c r="D19" s="2">
        <v>0</v>
      </c>
      <c r="E19" s="2">
        <v>100</v>
      </c>
      <c r="F19" s="2">
        <v>0</v>
      </c>
      <c r="G19" s="2">
        <v>100</v>
      </c>
      <c r="H19" s="2">
        <v>100</v>
      </c>
    </row>
    <row r="20" spans="1:8" ht="12.75" customHeight="1">
      <c r="A20" s="2" t="s">
        <v>19</v>
      </c>
      <c r="B20" s="5">
        <v>0</v>
      </c>
      <c r="C20" s="2">
        <v>1000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ht="12.75" customHeight="1">
      <c r="A21" s="2" t="s">
        <v>67</v>
      </c>
      <c r="B21" s="5">
        <v>0</v>
      </c>
      <c r="C21" s="2">
        <v>200</v>
      </c>
      <c r="D21" s="2">
        <v>0</v>
      </c>
      <c r="E21" s="2">
        <v>200</v>
      </c>
      <c r="F21" s="2">
        <v>0</v>
      </c>
      <c r="G21" s="2">
        <v>200</v>
      </c>
      <c r="H21" s="2">
        <v>200</v>
      </c>
    </row>
    <row r="22" spans="1:8" ht="12.75" customHeight="1">
      <c r="A22" s="2" t="s">
        <v>64</v>
      </c>
      <c r="B22" s="5">
        <v>490</v>
      </c>
      <c r="C22" s="2">
        <v>1500</v>
      </c>
      <c r="D22" s="2">
        <v>614</v>
      </c>
      <c r="E22" s="2">
        <v>1500</v>
      </c>
      <c r="F22" s="2">
        <v>720</v>
      </c>
      <c r="G22" s="2">
        <v>1000</v>
      </c>
      <c r="H22" s="2">
        <v>1000</v>
      </c>
    </row>
    <row r="23" spans="1:8" ht="12.75" customHeight="1">
      <c r="A23" s="2" t="s">
        <v>68</v>
      </c>
      <c r="B23" s="5">
        <v>0</v>
      </c>
      <c r="C23" s="2">
        <v>0</v>
      </c>
      <c r="D23" s="2">
        <v>78.28</v>
      </c>
      <c r="E23" s="2">
        <v>0</v>
      </c>
      <c r="F23" s="2">
        <v>169.95</v>
      </c>
      <c r="G23" s="2">
        <v>100</v>
      </c>
      <c r="H23" s="2">
        <v>100</v>
      </c>
    </row>
    <row r="24" spans="1:8" ht="12.75" customHeight="1">
      <c r="A24" s="2" t="s">
        <v>20</v>
      </c>
      <c r="B24" s="5">
        <v>0</v>
      </c>
      <c r="C24" s="2">
        <v>0</v>
      </c>
      <c r="D24" s="2">
        <v>0</v>
      </c>
      <c r="E24" s="2">
        <v>0</v>
      </c>
      <c r="F24" s="2">
        <v>33.99</v>
      </c>
      <c r="G24" s="2">
        <v>0</v>
      </c>
      <c r="H24" s="2">
        <v>0</v>
      </c>
    </row>
    <row r="25" spans="1:8" s="5" customFormat="1" ht="15.4" customHeight="1">
      <c r="A25" s="43" t="s">
        <v>11</v>
      </c>
      <c r="B25" s="8">
        <f>SUM(B15:B24)</f>
        <v>1561.23</v>
      </c>
      <c r="C25" s="8">
        <f>SUM(C15:C24)</f>
        <v>3430</v>
      </c>
      <c r="D25" s="8">
        <f>SUM(D15:D24)</f>
        <v>1794.77</v>
      </c>
      <c r="E25" s="8">
        <f t="shared" ref="E25:H25" si="2">SUM(E15:E24)</f>
        <v>2435</v>
      </c>
      <c r="F25" s="8">
        <f t="shared" si="2"/>
        <v>2030.63</v>
      </c>
      <c r="G25" s="8">
        <f t="shared" si="2"/>
        <v>2206.69</v>
      </c>
      <c r="H25" s="8">
        <f t="shared" si="2"/>
        <v>2335</v>
      </c>
    </row>
    <row r="26" spans="1:8" ht="15.4" customHeight="1">
      <c r="A26" s="43" t="s">
        <v>21</v>
      </c>
      <c r="B26" s="8">
        <f>SUM(B13+B25)</f>
        <v>3727.69</v>
      </c>
      <c r="C26" s="8">
        <f>SUM(C13+C25)</f>
        <v>5620</v>
      </c>
      <c r="D26" s="8">
        <f>SUM(D13+D25)</f>
        <v>4113.54</v>
      </c>
      <c r="E26" s="8">
        <f>SUM(E13+E25)</f>
        <v>4665</v>
      </c>
      <c r="F26" s="8">
        <f>SUM(F13+F25)</f>
        <v>4242.82</v>
      </c>
      <c r="G26" s="8">
        <f t="shared" ref="G26:H26" si="3">SUM(G13+G25)</f>
        <v>4236.6900000000005</v>
      </c>
      <c r="H26" s="8">
        <f t="shared" si="3"/>
        <v>4585</v>
      </c>
    </row>
    <row r="27" spans="1:8" ht="15.4" customHeight="1">
      <c r="A27" s="5" t="s">
        <v>74</v>
      </c>
      <c r="B27" s="47">
        <v>14554.6</v>
      </c>
    </row>
    <row r="28" spans="1:8" ht="15.4" customHeight="1">
      <c r="A28" s="5"/>
    </row>
    <row r="29" spans="1:8" ht="15.4" customHeight="1">
      <c r="A29" s="5" t="s">
        <v>115</v>
      </c>
      <c r="B29" s="1">
        <f>SUM(B27+F7-F26)</f>
        <v>15311.779999999999</v>
      </c>
    </row>
    <row r="30" spans="1:8" ht="15.4" customHeight="1">
      <c r="A30" s="5"/>
      <c r="B30" s="1"/>
    </row>
    <row r="31" spans="1:8" ht="15.4" customHeight="1">
      <c r="A31" s="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9"/>
  <sheetViews>
    <sheetView tabSelected="1" zoomScale="115" zoomScaleNormal="115" workbookViewId="0">
      <selection activeCell="I8" sqref="I8"/>
    </sheetView>
  </sheetViews>
  <sheetFormatPr defaultRowHeight="15"/>
  <cols>
    <col min="1" max="1" width="9.140625" style="14"/>
    <col min="2" max="2" width="22.42578125" style="14" customWidth="1"/>
    <col min="3" max="3" width="12.5703125" style="14" customWidth="1"/>
    <col min="4" max="7" width="9.140625" style="14"/>
    <col min="8" max="8" width="6.42578125" style="14" customWidth="1"/>
    <col min="9" max="10" width="9.140625" style="14"/>
    <col min="11" max="11" width="5.28515625" style="14" customWidth="1"/>
    <col min="12" max="16384" width="9.140625" style="14"/>
  </cols>
  <sheetData>
    <row r="1" spans="1:25">
      <c r="A1" s="11" t="s">
        <v>71</v>
      </c>
      <c r="B1" s="11"/>
      <c r="C1" s="22"/>
      <c r="D1" s="23"/>
      <c r="E1" s="53" t="s">
        <v>1</v>
      </c>
      <c r="F1" s="53"/>
      <c r="G1" s="53"/>
      <c r="H1" s="53"/>
      <c r="I1" s="54"/>
      <c r="J1" s="54"/>
      <c r="K1" s="54"/>
      <c r="L1" s="54"/>
      <c r="M1" s="53"/>
      <c r="N1" s="53"/>
      <c r="O1" s="53"/>
      <c r="P1" s="53"/>
      <c r="Q1" s="53"/>
      <c r="R1" s="53"/>
      <c r="S1" s="53"/>
      <c r="T1" s="53"/>
      <c r="U1" s="53"/>
      <c r="V1" s="53"/>
      <c r="W1" s="18"/>
      <c r="X1" s="18"/>
      <c r="Y1" s="20"/>
    </row>
    <row r="2" spans="1:25">
      <c r="A2" s="11" t="s">
        <v>100</v>
      </c>
      <c r="B2" s="11"/>
      <c r="C2" s="22"/>
      <c r="D2" s="23"/>
      <c r="E2" s="12" t="s">
        <v>2</v>
      </c>
      <c r="F2" s="12" t="s">
        <v>25</v>
      </c>
      <c r="G2" s="12" t="s">
        <v>4</v>
      </c>
      <c r="H2" s="12"/>
      <c r="I2" s="12"/>
      <c r="J2" s="12"/>
      <c r="K2" s="12"/>
      <c r="L2" s="12"/>
      <c r="M2" s="12"/>
      <c r="N2" s="12"/>
      <c r="O2" s="12"/>
      <c r="P2" s="18"/>
      <c r="Q2" s="18"/>
      <c r="R2" s="12"/>
      <c r="S2" s="18"/>
      <c r="T2" s="18"/>
      <c r="U2" s="12"/>
      <c r="V2" s="12"/>
      <c r="W2" s="20"/>
      <c r="X2" s="18"/>
      <c r="Y2" s="18"/>
    </row>
    <row r="3" spans="1:25">
      <c r="A3" s="12"/>
      <c r="B3" s="12"/>
      <c r="C3" s="24"/>
      <c r="D3" s="20"/>
      <c r="E3" s="12"/>
      <c r="F3" s="12"/>
      <c r="G3" s="12"/>
      <c r="H3" s="12"/>
      <c r="I3" s="12"/>
      <c r="J3" s="12"/>
      <c r="K3" s="12"/>
      <c r="L3" s="12"/>
      <c r="M3" s="20"/>
      <c r="N3" s="12"/>
      <c r="O3" s="12"/>
      <c r="P3" s="20"/>
      <c r="Q3" s="12"/>
      <c r="R3" s="20"/>
      <c r="S3" s="18"/>
      <c r="T3" s="18"/>
      <c r="U3" s="18"/>
      <c r="V3" s="18"/>
      <c r="W3" s="18"/>
      <c r="X3" s="18"/>
      <c r="Y3" s="20"/>
    </row>
    <row r="4" spans="1:25">
      <c r="A4" s="11" t="s">
        <v>116</v>
      </c>
      <c r="B4" s="11"/>
      <c r="C4" s="22"/>
      <c r="D4" s="23">
        <v>14554.6</v>
      </c>
      <c r="E4" s="11"/>
      <c r="F4" s="11"/>
      <c r="G4" s="11"/>
      <c r="H4" s="11"/>
      <c r="I4" s="11"/>
      <c r="J4" s="11"/>
      <c r="K4" s="11"/>
      <c r="L4" s="11"/>
      <c r="M4" s="20"/>
      <c r="N4" s="11"/>
      <c r="O4" s="11"/>
      <c r="P4" s="20"/>
      <c r="Q4" s="20"/>
      <c r="R4" s="20"/>
      <c r="S4" s="20"/>
      <c r="T4" s="20"/>
      <c r="U4" s="18"/>
      <c r="V4" s="18"/>
      <c r="W4" s="18"/>
      <c r="X4" s="18"/>
      <c r="Y4" s="20"/>
    </row>
    <row r="5" spans="1:25">
      <c r="A5" s="11" t="s">
        <v>1</v>
      </c>
      <c r="B5" s="11"/>
      <c r="C5" s="22"/>
      <c r="D5" s="2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20"/>
      <c r="S5" s="18"/>
      <c r="T5" s="18"/>
      <c r="U5" s="18"/>
      <c r="V5" s="18"/>
      <c r="W5" s="18"/>
      <c r="X5" s="18"/>
      <c r="Y5" s="20"/>
    </row>
    <row r="6" spans="1:25">
      <c r="A6" s="11" t="s">
        <v>26</v>
      </c>
      <c r="B6" s="11" t="s">
        <v>27</v>
      </c>
      <c r="C6" s="22" t="s">
        <v>28</v>
      </c>
      <c r="D6" s="20"/>
      <c r="E6" s="12"/>
      <c r="F6" s="12"/>
      <c r="G6" s="12"/>
      <c r="H6" s="11"/>
      <c r="I6" s="11"/>
      <c r="J6" s="11"/>
      <c r="K6" s="11"/>
      <c r="L6" s="11"/>
      <c r="M6" s="12"/>
      <c r="N6" s="12"/>
      <c r="O6" s="12"/>
      <c r="P6" s="11"/>
      <c r="Q6" s="12"/>
      <c r="R6" s="20"/>
      <c r="S6" s="18"/>
      <c r="T6" s="18"/>
      <c r="U6" s="18"/>
      <c r="V6" s="18"/>
      <c r="W6" s="18"/>
      <c r="X6" s="18"/>
      <c r="Y6" s="20"/>
    </row>
    <row r="7" spans="1:25">
      <c r="A7" s="12" t="s">
        <v>72</v>
      </c>
      <c r="B7" s="12" t="s">
        <v>29</v>
      </c>
      <c r="C7" s="24" t="s">
        <v>73</v>
      </c>
      <c r="D7" s="25">
        <v>2500</v>
      </c>
      <c r="E7" s="12">
        <v>2500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20"/>
      <c r="S7" s="18"/>
      <c r="T7" s="18"/>
      <c r="U7" s="18"/>
      <c r="V7" s="18"/>
      <c r="W7" s="18"/>
      <c r="X7" s="18"/>
      <c r="Y7" s="20"/>
    </row>
    <row r="8" spans="1:25">
      <c r="A8" s="12" t="s">
        <v>90</v>
      </c>
      <c r="B8" s="12" t="s">
        <v>29</v>
      </c>
      <c r="C8" s="24" t="s">
        <v>91</v>
      </c>
      <c r="D8" s="25">
        <v>2500</v>
      </c>
      <c r="E8" s="12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0"/>
      <c r="S8" s="18"/>
      <c r="T8" s="18"/>
      <c r="U8" s="18"/>
      <c r="V8" s="18"/>
      <c r="W8" s="18"/>
      <c r="X8" s="18"/>
      <c r="Y8" s="20"/>
    </row>
    <row r="9" spans="1:25" ht="15.75" thickBot="1">
      <c r="A9" s="20"/>
      <c r="B9" s="20"/>
      <c r="C9" s="20"/>
      <c r="D9" s="26"/>
      <c r="E9" s="20"/>
      <c r="F9" s="2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0"/>
      <c r="S9" s="18"/>
      <c r="T9" s="18"/>
      <c r="U9" s="18"/>
      <c r="V9" s="18"/>
      <c r="W9" s="18"/>
      <c r="X9" s="18"/>
      <c r="Y9" s="20"/>
    </row>
    <row r="10" spans="1:25" ht="16.5" thickTop="1" thickBot="1">
      <c r="A10" s="11" t="s">
        <v>22</v>
      </c>
      <c r="B10" s="11"/>
      <c r="C10" s="22"/>
      <c r="D10" s="27">
        <f>SUM(D7:D9)</f>
        <v>5000</v>
      </c>
      <c r="E10" s="27">
        <f t="shared" ref="E10:F10" si="0">SUM(E7:E9)</f>
        <v>5000</v>
      </c>
      <c r="F10" s="27">
        <f t="shared" si="0"/>
        <v>0</v>
      </c>
      <c r="G10" s="28"/>
      <c r="H10" s="28"/>
      <c r="I10" s="11"/>
      <c r="J10" s="11"/>
      <c r="K10" s="11"/>
      <c r="L10" s="11"/>
      <c r="M10" s="12"/>
      <c r="N10" s="12"/>
      <c r="O10" s="12"/>
      <c r="P10" s="12"/>
      <c r="Q10" s="12"/>
      <c r="R10" s="20"/>
      <c r="S10" s="18"/>
      <c r="T10" s="18"/>
      <c r="U10" s="18"/>
      <c r="V10" s="18"/>
      <c r="W10" s="18"/>
      <c r="X10" s="18"/>
      <c r="Y10" s="20"/>
    </row>
    <row r="11" spans="1:25" ht="15.75" thickTop="1">
      <c r="A11" s="12"/>
      <c r="B11" s="12"/>
      <c r="C11" s="24"/>
      <c r="D11" s="20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20"/>
      <c r="S11" s="18"/>
      <c r="T11" s="18"/>
      <c r="U11" s="18"/>
      <c r="V11" s="18"/>
      <c r="W11" s="18"/>
      <c r="X11" s="18"/>
      <c r="Y11" s="19"/>
    </row>
    <row r="12" spans="1:25">
      <c r="A12" s="11" t="s">
        <v>24</v>
      </c>
      <c r="B12" s="11"/>
      <c r="C12" s="22"/>
      <c r="D12" s="23"/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20"/>
      <c r="S12" s="18"/>
      <c r="T12" s="18"/>
      <c r="U12" s="18"/>
      <c r="V12" s="18"/>
      <c r="W12" s="18"/>
      <c r="X12" s="18"/>
    </row>
    <row r="13" spans="1:25" s="16" customFormat="1">
      <c r="A13" s="11" t="s">
        <v>26</v>
      </c>
      <c r="B13" s="11" t="s">
        <v>30</v>
      </c>
      <c r="C13" s="22" t="s">
        <v>28</v>
      </c>
      <c r="D13" s="23"/>
      <c r="E13" s="11" t="s">
        <v>60</v>
      </c>
      <c r="F13" s="11" t="s">
        <v>59</v>
      </c>
      <c r="G13" s="11" t="s">
        <v>16</v>
      </c>
      <c r="H13" s="11" t="s">
        <v>4</v>
      </c>
      <c r="I13" s="11" t="s">
        <v>18</v>
      </c>
      <c r="J13" s="11" t="s">
        <v>62</v>
      </c>
      <c r="K13" s="11" t="s">
        <v>68</v>
      </c>
      <c r="L13" s="29" t="s">
        <v>98</v>
      </c>
      <c r="M13" s="29"/>
      <c r="N13" s="11"/>
      <c r="O13" s="29"/>
      <c r="P13" s="29"/>
      <c r="Q13" s="11"/>
      <c r="R13" s="11"/>
      <c r="S13" s="30"/>
      <c r="T13" s="29"/>
      <c r="U13" s="29"/>
      <c r="W13" s="29"/>
      <c r="X13" s="29"/>
    </row>
    <row r="14" spans="1:25" s="48" customFormat="1" ht="11.25">
      <c r="A14" s="48" t="s">
        <v>75</v>
      </c>
      <c r="B14" s="48" t="s">
        <v>76</v>
      </c>
      <c r="C14" s="48" t="s">
        <v>79</v>
      </c>
      <c r="D14" s="49">
        <v>88.69</v>
      </c>
      <c r="G14" s="48">
        <v>88.69</v>
      </c>
    </row>
    <row r="15" spans="1:25">
      <c r="A15" s="12" t="s">
        <v>75</v>
      </c>
      <c r="B15" s="34" t="s">
        <v>80</v>
      </c>
      <c r="C15" s="24" t="s">
        <v>81</v>
      </c>
      <c r="D15" s="36">
        <v>64</v>
      </c>
      <c r="E15" s="12"/>
      <c r="F15" s="12"/>
      <c r="G15" s="12"/>
      <c r="H15" s="12"/>
      <c r="I15" s="12"/>
      <c r="J15" s="12">
        <v>64</v>
      </c>
      <c r="K15" s="12"/>
      <c r="L15" s="12"/>
      <c r="M15" s="12"/>
      <c r="N15" s="12"/>
      <c r="O15" s="12"/>
      <c r="P15" s="12"/>
      <c r="Q15" s="12"/>
      <c r="R15" s="18"/>
      <c r="S15" s="18"/>
      <c r="T15" s="18"/>
      <c r="U15" s="18"/>
      <c r="V15" s="18"/>
      <c r="W15" s="18"/>
      <c r="X15" s="18"/>
    </row>
    <row r="16" spans="1:25">
      <c r="A16" s="12" t="s">
        <v>75</v>
      </c>
      <c r="B16" s="35" t="s">
        <v>82</v>
      </c>
      <c r="C16" s="37" t="s">
        <v>77</v>
      </c>
      <c r="D16" s="36">
        <v>291.8</v>
      </c>
      <c r="E16" s="12">
        <v>284.85000000000002</v>
      </c>
      <c r="F16" s="12">
        <v>6.95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/>
      <c r="S16" s="18"/>
      <c r="T16" s="18"/>
      <c r="U16" s="18"/>
      <c r="V16" s="18"/>
      <c r="W16" s="18"/>
      <c r="X16" s="18"/>
    </row>
    <row r="17" spans="1:24">
      <c r="A17" s="35" t="s">
        <v>75</v>
      </c>
      <c r="B17" s="35" t="s">
        <v>10</v>
      </c>
      <c r="C17" s="37" t="s">
        <v>83</v>
      </c>
      <c r="D17" s="36">
        <v>71</v>
      </c>
      <c r="E17" s="12">
        <v>71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8"/>
      <c r="S17" s="18"/>
      <c r="T17" s="18"/>
      <c r="U17" s="18"/>
      <c r="V17" s="18"/>
      <c r="W17" s="18"/>
      <c r="X17" s="18"/>
    </row>
    <row r="18" spans="1:24">
      <c r="A18" s="35" t="s">
        <v>75</v>
      </c>
      <c r="B18" s="34" t="s">
        <v>78</v>
      </c>
      <c r="C18" s="37" t="s">
        <v>84</v>
      </c>
      <c r="D18" s="36">
        <v>218</v>
      </c>
      <c r="E18" s="12"/>
      <c r="F18" s="12"/>
      <c r="G18" s="20"/>
      <c r="H18" s="12"/>
      <c r="I18" s="12">
        <v>218</v>
      </c>
      <c r="J18" s="12"/>
      <c r="K18" s="12"/>
      <c r="L18" s="12"/>
      <c r="M18" s="12"/>
      <c r="N18" s="12"/>
      <c r="O18" s="12"/>
      <c r="P18" s="12"/>
      <c r="Q18" s="12"/>
      <c r="R18" s="18"/>
      <c r="S18" s="18"/>
      <c r="T18" s="18"/>
      <c r="U18" s="18"/>
      <c r="V18" s="18"/>
      <c r="W18" s="18"/>
      <c r="X18" s="18"/>
    </row>
    <row r="19" spans="1:24">
      <c r="A19" s="13" t="s">
        <v>85</v>
      </c>
      <c r="B19" s="13" t="s">
        <v>80</v>
      </c>
      <c r="C19" s="31" t="s">
        <v>86</v>
      </c>
      <c r="D19" s="32">
        <v>64</v>
      </c>
      <c r="E19" s="12"/>
      <c r="F19" s="12"/>
      <c r="G19" s="12"/>
      <c r="H19" s="12"/>
      <c r="I19" s="12"/>
      <c r="J19" s="12">
        <v>64</v>
      </c>
      <c r="K19" s="12"/>
      <c r="L19" s="12"/>
      <c r="M19" s="12"/>
      <c r="N19" s="12"/>
      <c r="O19" s="12"/>
      <c r="P19" s="12"/>
      <c r="Q19" s="12"/>
      <c r="R19" s="33"/>
      <c r="S19" s="18"/>
      <c r="T19" s="18"/>
      <c r="U19" s="18"/>
      <c r="V19" s="18"/>
      <c r="W19" s="18"/>
      <c r="X19" s="18"/>
    </row>
    <row r="20" spans="1:24">
      <c r="A20" s="12" t="s">
        <v>87</v>
      </c>
      <c r="B20" s="12" t="s">
        <v>80</v>
      </c>
      <c r="C20" s="37" t="s">
        <v>88</v>
      </c>
      <c r="D20" s="20">
        <v>64</v>
      </c>
      <c r="E20" s="12"/>
      <c r="F20" s="12"/>
      <c r="G20" s="12"/>
      <c r="H20" s="12"/>
      <c r="I20" s="12"/>
      <c r="J20" s="12">
        <v>64</v>
      </c>
      <c r="K20" s="12"/>
      <c r="L20" s="12"/>
      <c r="M20" s="12"/>
      <c r="N20" s="12"/>
      <c r="O20" s="12"/>
      <c r="P20" s="12"/>
      <c r="Q20" s="12"/>
      <c r="R20" s="20"/>
      <c r="S20" s="18"/>
      <c r="T20" s="18"/>
      <c r="U20" s="18"/>
      <c r="V20" s="18"/>
      <c r="W20" s="18"/>
      <c r="X20" s="18"/>
    </row>
    <row r="21" spans="1:24">
      <c r="A21" s="12" t="s">
        <v>87</v>
      </c>
      <c r="B21" s="12" t="s">
        <v>10</v>
      </c>
      <c r="C21" s="37" t="s">
        <v>83</v>
      </c>
      <c r="D21" s="20">
        <v>71</v>
      </c>
      <c r="E21" s="12">
        <v>71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0"/>
      <c r="S21" s="18"/>
      <c r="T21" s="18"/>
      <c r="U21" s="18"/>
      <c r="V21" s="18"/>
      <c r="W21" s="18"/>
      <c r="X21" s="18"/>
    </row>
    <row r="22" spans="1:24">
      <c r="A22" s="12" t="s">
        <v>87</v>
      </c>
      <c r="B22" s="12" t="s">
        <v>82</v>
      </c>
      <c r="C22" s="37" t="s">
        <v>77</v>
      </c>
      <c r="D22" s="20">
        <v>287.5</v>
      </c>
      <c r="E22" s="12">
        <v>287.5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0"/>
      <c r="S22" s="18"/>
      <c r="T22" s="18"/>
      <c r="U22" s="18"/>
      <c r="V22" s="18"/>
      <c r="W22" s="18"/>
      <c r="X22" s="18"/>
    </row>
    <row r="23" spans="1:24">
      <c r="A23" s="12" t="s">
        <v>87</v>
      </c>
      <c r="B23" s="12" t="s">
        <v>89</v>
      </c>
      <c r="C23" s="37" t="s">
        <v>77</v>
      </c>
      <c r="D23" s="20">
        <v>300</v>
      </c>
      <c r="E23" s="12"/>
      <c r="F23" s="12"/>
      <c r="G23" s="12"/>
      <c r="H23" s="12">
        <v>300</v>
      </c>
      <c r="I23" s="12"/>
      <c r="J23" s="12"/>
      <c r="K23" s="12"/>
      <c r="L23" s="12"/>
      <c r="M23" s="12"/>
      <c r="N23" s="12"/>
      <c r="O23" s="12"/>
      <c r="P23" s="12"/>
      <c r="Q23" s="12"/>
      <c r="R23" s="20"/>
      <c r="S23" s="18"/>
      <c r="T23" s="18"/>
      <c r="U23" s="18"/>
      <c r="V23" s="18"/>
      <c r="W23" s="18"/>
      <c r="X23" s="18"/>
    </row>
    <row r="24" spans="1:24">
      <c r="A24" s="12" t="s">
        <v>92</v>
      </c>
      <c r="B24" s="12" t="s">
        <v>80</v>
      </c>
      <c r="C24" s="37" t="s">
        <v>77</v>
      </c>
      <c r="D24" s="20">
        <v>128</v>
      </c>
      <c r="E24" s="12"/>
      <c r="F24" s="12"/>
      <c r="G24" s="12"/>
      <c r="H24" s="12"/>
      <c r="I24" s="12"/>
      <c r="J24" s="12">
        <v>128</v>
      </c>
      <c r="K24" s="12"/>
      <c r="L24" s="12"/>
      <c r="M24" s="12"/>
      <c r="N24" s="12"/>
      <c r="O24" s="12"/>
      <c r="P24" s="12"/>
      <c r="Q24" s="12"/>
      <c r="R24" s="20"/>
      <c r="S24" s="18"/>
      <c r="T24" s="18"/>
      <c r="U24" s="18"/>
      <c r="V24" s="18"/>
      <c r="W24" s="18"/>
      <c r="X24" s="18"/>
    </row>
    <row r="25" spans="1:24">
      <c r="A25" s="12" t="s">
        <v>92</v>
      </c>
      <c r="B25" s="12" t="s">
        <v>82</v>
      </c>
      <c r="C25" s="37" t="s">
        <v>77</v>
      </c>
      <c r="D25" s="20">
        <v>330.95</v>
      </c>
      <c r="E25" s="12">
        <v>330.95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0"/>
      <c r="S25" s="18"/>
      <c r="T25" s="18"/>
      <c r="U25" s="18"/>
      <c r="V25" s="18"/>
      <c r="W25" s="18"/>
      <c r="X25" s="18"/>
    </row>
    <row r="26" spans="1:24">
      <c r="A26" s="12" t="s">
        <v>92</v>
      </c>
      <c r="B26" s="12" t="s">
        <v>10</v>
      </c>
      <c r="C26" s="37" t="s">
        <v>83</v>
      </c>
      <c r="D26" s="20">
        <v>72</v>
      </c>
      <c r="E26" s="12">
        <v>72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20"/>
      <c r="S26" s="18"/>
      <c r="T26" s="18"/>
      <c r="U26" s="18"/>
      <c r="V26" s="18"/>
      <c r="W26" s="18"/>
      <c r="X26" s="18"/>
    </row>
    <row r="27" spans="1:24">
      <c r="A27" s="12" t="s">
        <v>96</v>
      </c>
      <c r="B27" s="12" t="s">
        <v>82</v>
      </c>
      <c r="C27" s="37" t="s">
        <v>77</v>
      </c>
      <c r="D27" s="20">
        <v>301.27999999999997</v>
      </c>
      <c r="E27" s="12">
        <v>301.27999999999997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0"/>
      <c r="S27" s="18"/>
      <c r="T27" s="18"/>
      <c r="U27" s="18"/>
      <c r="V27" s="18"/>
      <c r="W27" s="18"/>
      <c r="X27" s="18"/>
    </row>
    <row r="28" spans="1:24">
      <c r="A28" s="12" t="s">
        <v>96</v>
      </c>
      <c r="B28" s="12" t="s">
        <v>10</v>
      </c>
      <c r="C28" s="37" t="s">
        <v>83</v>
      </c>
      <c r="D28" s="20">
        <v>9.4</v>
      </c>
      <c r="E28" s="12">
        <v>9.4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0"/>
      <c r="S28" s="18"/>
      <c r="T28" s="18"/>
      <c r="U28" s="18"/>
      <c r="V28" s="18"/>
      <c r="W28" s="18"/>
      <c r="X28" s="18"/>
    </row>
    <row r="29" spans="1:24">
      <c r="A29" s="12" t="s">
        <v>96</v>
      </c>
      <c r="B29" s="12" t="s">
        <v>80</v>
      </c>
      <c r="C29" s="37" t="s">
        <v>77</v>
      </c>
      <c r="D29" s="20">
        <v>400</v>
      </c>
      <c r="E29" s="12"/>
      <c r="F29" s="12"/>
      <c r="G29" s="12"/>
      <c r="H29" s="12"/>
      <c r="I29" s="12"/>
      <c r="J29" s="12">
        <v>400</v>
      </c>
      <c r="K29" s="12"/>
      <c r="L29" s="12"/>
      <c r="M29" s="12"/>
      <c r="N29" s="12"/>
      <c r="O29" s="12"/>
      <c r="P29" s="12"/>
      <c r="Q29" s="12"/>
      <c r="R29" s="20"/>
      <c r="S29" s="18"/>
      <c r="T29" s="18"/>
      <c r="U29" s="18"/>
      <c r="V29" s="18"/>
      <c r="W29" s="18"/>
      <c r="X29" s="18"/>
    </row>
    <row r="30" spans="1:24">
      <c r="A30" s="12" t="s">
        <v>96</v>
      </c>
      <c r="B30" s="12" t="s">
        <v>97</v>
      </c>
      <c r="C30" s="37" t="s">
        <v>77</v>
      </c>
      <c r="D30" s="20">
        <v>203.94</v>
      </c>
      <c r="E30" s="12"/>
      <c r="F30" s="12"/>
      <c r="G30" s="12"/>
      <c r="H30" s="12"/>
      <c r="I30" s="12"/>
      <c r="J30" s="12"/>
      <c r="K30" s="12">
        <v>169.95</v>
      </c>
      <c r="L30" s="12">
        <v>33.99</v>
      </c>
      <c r="M30" s="12"/>
      <c r="N30" s="12"/>
      <c r="O30" s="12"/>
      <c r="P30" s="12"/>
      <c r="Q30" s="12"/>
      <c r="R30" s="20"/>
      <c r="S30" s="18"/>
      <c r="T30" s="18"/>
      <c r="U30" s="18"/>
      <c r="V30" s="18"/>
      <c r="W30" s="18"/>
      <c r="X30" s="18"/>
    </row>
    <row r="31" spans="1:24">
      <c r="A31" s="12" t="s">
        <v>96</v>
      </c>
      <c r="B31" s="12" t="s">
        <v>99</v>
      </c>
      <c r="C31" s="37" t="s">
        <v>77</v>
      </c>
      <c r="D31" s="20">
        <v>400</v>
      </c>
      <c r="E31" s="12"/>
      <c r="F31" s="12"/>
      <c r="G31" s="12"/>
      <c r="H31" s="12">
        <v>400</v>
      </c>
      <c r="I31" s="12"/>
      <c r="J31" s="12"/>
      <c r="K31" s="12"/>
      <c r="L31" s="12"/>
      <c r="M31" s="12"/>
      <c r="N31" s="12"/>
      <c r="O31" s="12"/>
      <c r="P31" s="12"/>
      <c r="Q31" s="12"/>
      <c r="R31" s="20"/>
      <c r="S31" s="18"/>
      <c r="T31" s="18"/>
      <c r="U31" s="18"/>
      <c r="V31" s="18"/>
      <c r="W31" s="18"/>
      <c r="X31" s="18"/>
    </row>
    <row r="32" spans="1:24">
      <c r="A32" s="12" t="s">
        <v>101</v>
      </c>
      <c r="B32" s="12" t="s">
        <v>82</v>
      </c>
      <c r="C32" s="37" t="s">
        <v>77</v>
      </c>
      <c r="D32" s="20">
        <v>301.08</v>
      </c>
      <c r="E32" s="12">
        <v>301.08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20"/>
      <c r="S32" s="18"/>
      <c r="T32" s="18"/>
      <c r="U32" s="18"/>
      <c r="V32" s="18"/>
      <c r="W32" s="18"/>
      <c r="X32" s="18"/>
    </row>
    <row r="33" spans="1:25">
      <c r="A33" s="12" t="s">
        <v>101</v>
      </c>
      <c r="B33" s="12" t="s">
        <v>10</v>
      </c>
      <c r="C33" s="37" t="s">
        <v>83</v>
      </c>
      <c r="D33" s="20">
        <v>75.2</v>
      </c>
      <c r="E33" s="12">
        <v>75.2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20"/>
      <c r="S33" s="18"/>
      <c r="T33" s="18"/>
      <c r="U33" s="18"/>
      <c r="V33" s="18"/>
      <c r="W33" s="18"/>
      <c r="X33" s="18"/>
    </row>
    <row r="34" spans="1:25">
      <c r="A34" s="12" t="s">
        <v>102</v>
      </c>
      <c r="B34" s="12" t="s">
        <v>82</v>
      </c>
      <c r="C34" s="37" t="s">
        <v>77</v>
      </c>
      <c r="D34" s="20">
        <v>325.58</v>
      </c>
      <c r="E34" s="12">
        <v>301.27999999999997</v>
      </c>
      <c r="F34" s="12">
        <v>24.3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20"/>
      <c r="S34" s="18"/>
      <c r="T34" s="18"/>
      <c r="U34" s="18"/>
      <c r="V34" s="18"/>
      <c r="W34" s="18"/>
      <c r="X34" s="18"/>
    </row>
    <row r="35" spans="1:25">
      <c r="A35" s="12" t="s">
        <v>102</v>
      </c>
      <c r="B35" s="12" t="s">
        <v>10</v>
      </c>
      <c r="C35" s="37" t="s">
        <v>83</v>
      </c>
      <c r="D35" s="20">
        <v>75.400000000000006</v>
      </c>
      <c r="E35" s="12">
        <v>75.400000000000006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0"/>
      <c r="S35" s="18"/>
      <c r="T35" s="18"/>
      <c r="U35" s="18"/>
      <c r="V35" s="18"/>
      <c r="W35" s="18"/>
      <c r="X35" s="18"/>
    </row>
    <row r="36" spans="1:25" ht="15.75" thickBot="1">
      <c r="A36" s="12" t="s">
        <v>102</v>
      </c>
      <c r="B36" s="12" t="s">
        <v>113</v>
      </c>
      <c r="C36" s="37" t="s">
        <v>77</v>
      </c>
      <c r="D36" s="20">
        <v>100</v>
      </c>
      <c r="E36" s="12"/>
      <c r="F36" s="12"/>
      <c r="G36" s="12"/>
      <c r="H36" s="12">
        <v>100</v>
      </c>
      <c r="I36" s="12"/>
      <c r="J36" s="12"/>
      <c r="K36" s="12"/>
      <c r="L36" s="12"/>
      <c r="M36" s="12"/>
      <c r="N36" s="12"/>
      <c r="O36" s="12"/>
      <c r="P36" s="12"/>
      <c r="Q36" s="12"/>
      <c r="R36" s="20"/>
      <c r="S36" s="18"/>
      <c r="T36" s="18"/>
      <c r="U36" s="18"/>
      <c r="V36" s="18"/>
      <c r="W36" s="18"/>
      <c r="X36" s="18"/>
    </row>
    <row r="37" spans="1:25" ht="16.5" thickTop="1" thickBot="1">
      <c r="A37" s="11" t="s">
        <v>22</v>
      </c>
      <c r="B37" s="11"/>
      <c r="C37" s="22"/>
      <c r="D37" s="27">
        <f>SUM(D14:D36)</f>
        <v>4242.82</v>
      </c>
      <c r="E37" s="27">
        <f t="shared" ref="E37:M37" si="1">SUM(E14:E36)</f>
        <v>2180.94</v>
      </c>
      <c r="F37" s="27">
        <f t="shared" si="1"/>
        <v>31.25</v>
      </c>
      <c r="G37" s="27">
        <f t="shared" si="1"/>
        <v>88.69</v>
      </c>
      <c r="H37" s="27">
        <f t="shared" si="1"/>
        <v>800</v>
      </c>
      <c r="I37" s="27">
        <f t="shared" si="1"/>
        <v>218</v>
      </c>
      <c r="J37" s="27">
        <f t="shared" si="1"/>
        <v>720</v>
      </c>
      <c r="K37" s="27">
        <f t="shared" si="1"/>
        <v>169.95</v>
      </c>
      <c r="L37" s="27">
        <f t="shared" si="1"/>
        <v>33.99</v>
      </c>
      <c r="M37" s="27">
        <f t="shared" si="1"/>
        <v>0</v>
      </c>
      <c r="N37" s="27"/>
      <c r="O37" s="27"/>
      <c r="P37" s="27"/>
      <c r="Q37" s="27"/>
      <c r="R37" s="27"/>
      <c r="S37" s="27"/>
      <c r="T37" s="27"/>
      <c r="U37" s="27">
        <f>SUM(U15:U25)</f>
        <v>0</v>
      </c>
      <c r="V37" s="27">
        <f>SUM(V15:V25)</f>
        <v>0</v>
      </c>
      <c r="W37" s="27">
        <f>SUM(W15:W25)</f>
        <v>0</v>
      </c>
      <c r="X37" s="27">
        <f>SUM(X15:X25)</f>
        <v>0</v>
      </c>
      <c r="Y37" s="27">
        <f>SUM(Y15:Y25)</f>
        <v>0</v>
      </c>
    </row>
    <row r="38" spans="1:25" ht="15.75" thickTop="1">
      <c r="A38" s="11"/>
      <c r="B38" s="11"/>
      <c r="C38" s="22"/>
      <c r="D38" s="23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20"/>
      <c r="S38" s="18"/>
      <c r="T38" s="18"/>
      <c r="U38" s="18"/>
      <c r="V38" s="18"/>
      <c r="W38" s="18"/>
      <c r="X38" s="18"/>
    </row>
    <row r="39" spans="1:25">
      <c r="A39" s="11" t="s">
        <v>31</v>
      </c>
      <c r="B39" s="12"/>
      <c r="C39" s="24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20"/>
      <c r="S39" s="18"/>
      <c r="T39" s="18"/>
      <c r="U39" s="18"/>
      <c r="V39" s="18"/>
      <c r="W39" s="18"/>
      <c r="X39" s="18"/>
    </row>
    <row r="40" spans="1:25">
      <c r="A40" s="11" t="s">
        <v>32</v>
      </c>
      <c r="B40" s="11"/>
      <c r="C40" s="22"/>
      <c r="D40" s="23">
        <f>SUM(D4)</f>
        <v>14554.6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20"/>
      <c r="S40" s="18"/>
      <c r="T40" s="18"/>
      <c r="U40" s="18"/>
      <c r="V40" s="18"/>
      <c r="W40" s="18"/>
      <c r="X40" s="18"/>
    </row>
    <row r="41" spans="1:25">
      <c r="A41" s="11" t="s">
        <v>33</v>
      </c>
      <c r="B41" s="11"/>
      <c r="C41" s="22"/>
      <c r="D41" s="23">
        <f>SUM(D10)</f>
        <v>5000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20"/>
      <c r="S41" s="18"/>
      <c r="T41" s="18"/>
      <c r="U41" s="18"/>
      <c r="V41" s="18"/>
      <c r="W41" s="18"/>
      <c r="X41" s="18"/>
    </row>
    <row r="42" spans="1:25">
      <c r="A42" s="11"/>
      <c r="B42" s="11"/>
      <c r="C42" s="22"/>
      <c r="D42" s="2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20"/>
      <c r="S42" s="18"/>
      <c r="T42" s="18"/>
      <c r="U42" s="18"/>
      <c r="V42" s="18"/>
      <c r="W42" s="18"/>
      <c r="X42" s="18"/>
    </row>
    <row r="43" spans="1:25" ht="15.75" thickBot="1">
      <c r="A43" s="11" t="s">
        <v>34</v>
      </c>
      <c r="B43" s="11"/>
      <c r="C43" s="22"/>
      <c r="D43" s="23">
        <f>SUM(D37)</f>
        <v>4242.82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20"/>
      <c r="S43" s="18"/>
      <c r="T43" s="18"/>
      <c r="U43" s="18"/>
      <c r="V43" s="18"/>
      <c r="W43" s="18"/>
      <c r="X43" s="18"/>
    </row>
    <row r="44" spans="1:25" ht="16.5" thickTop="1" thickBot="1">
      <c r="A44" s="11" t="s">
        <v>35</v>
      </c>
      <c r="B44" s="11"/>
      <c r="C44" s="22"/>
      <c r="D44" s="27">
        <f>SUM(D4+D10-D37)</f>
        <v>15311.779999999999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0"/>
      <c r="S44" s="18"/>
      <c r="T44" s="18"/>
      <c r="U44" s="18"/>
      <c r="V44" s="18"/>
      <c r="W44" s="18"/>
      <c r="X44" s="18"/>
    </row>
    <row r="45" spans="1:25" ht="15.75" thickTop="1">
      <c r="A45" s="11"/>
      <c r="B45" s="11"/>
      <c r="C45" s="22"/>
      <c r="D45" s="2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20"/>
      <c r="S45" s="18"/>
      <c r="T45" s="18"/>
      <c r="U45" s="18"/>
      <c r="V45" s="18"/>
      <c r="W45" s="18"/>
      <c r="X45" s="18"/>
    </row>
    <row r="46" spans="1:25">
      <c r="A46" s="11" t="s">
        <v>63</v>
      </c>
      <c r="B46" s="11"/>
      <c r="C46" s="22"/>
      <c r="D46" s="2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20"/>
      <c r="S46" s="18"/>
      <c r="T46" s="18"/>
      <c r="U46" s="18"/>
      <c r="V46" s="18"/>
      <c r="W46" s="18"/>
      <c r="X46" s="18"/>
    </row>
    <row r="47" spans="1:25">
      <c r="A47" s="11" t="s">
        <v>36</v>
      </c>
      <c r="B47" s="11"/>
      <c r="C47" s="22"/>
      <c r="D47" s="23"/>
      <c r="E47" s="12"/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0"/>
      <c r="S47" s="18"/>
      <c r="T47" s="18"/>
      <c r="U47" s="18"/>
      <c r="V47" s="18"/>
      <c r="W47" s="18"/>
      <c r="X47" s="18"/>
    </row>
    <row r="48" spans="1:25">
      <c r="A48" s="11"/>
      <c r="B48" s="11"/>
      <c r="C48" s="22"/>
      <c r="D48" s="23"/>
      <c r="E48" s="12"/>
      <c r="F48" s="1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0"/>
      <c r="S48" s="18"/>
      <c r="T48" s="18"/>
      <c r="U48" s="18"/>
      <c r="V48" s="18"/>
      <c r="W48" s="18"/>
      <c r="X48" s="18"/>
    </row>
    <row r="49" spans="1:24">
      <c r="A49" s="11" t="s">
        <v>37</v>
      </c>
      <c r="B49" s="11"/>
      <c r="C49" s="24"/>
      <c r="D49" s="23">
        <v>0</v>
      </c>
      <c r="E49" s="12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0"/>
      <c r="S49" s="18"/>
      <c r="T49" s="18"/>
      <c r="U49" s="18"/>
      <c r="V49" s="18"/>
      <c r="W49" s="18"/>
      <c r="X49" s="18"/>
    </row>
    <row r="50" spans="1:24">
      <c r="A50" s="11" t="s">
        <v>38</v>
      </c>
      <c r="B50" s="11"/>
      <c r="C50" s="24"/>
      <c r="D50" s="2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20"/>
      <c r="S50" s="18"/>
      <c r="T50" s="18"/>
      <c r="U50" s="18"/>
      <c r="V50" s="18"/>
      <c r="W50" s="18"/>
      <c r="X50" s="18"/>
    </row>
    <row r="51" spans="1:24">
      <c r="A51" s="12"/>
      <c r="B51" s="12"/>
      <c r="C51" s="24"/>
      <c r="D51" s="20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20"/>
      <c r="S51" s="18"/>
      <c r="T51" s="18"/>
      <c r="U51" s="18"/>
      <c r="V51" s="18"/>
      <c r="W51" s="18"/>
      <c r="X51" s="18"/>
    </row>
    <row r="52" spans="1:24" ht="15.75" thickBot="1">
      <c r="A52" s="11"/>
      <c r="B52" s="11"/>
      <c r="C52" s="22"/>
      <c r="D52" s="23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20"/>
      <c r="S52" s="18"/>
      <c r="T52" s="18"/>
      <c r="U52" s="18"/>
      <c r="V52" s="18"/>
      <c r="W52" s="18"/>
      <c r="X52" s="18"/>
    </row>
    <row r="53" spans="1:24" ht="16.5" thickTop="1" thickBot="1">
      <c r="A53" s="11" t="s">
        <v>39</v>
      </c>
      <c r="B53" s="11"/>
      <c r="C53" s="22"/>
      <c r="D53" s="27">
        <f>SUM(D44)</f>
        <v>15311.779999999999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20"/>
      <c r="S53" s="18"/>
      <c r="T53" s="18"/>
      <c r="U53" s="18"/>
      <c r="V53" s="18"/>
      <c r="W53" s="18"/>
      <c r="X53" s="18"/>
    </row>
    <row r="54" spans="1:24" ht="15.75" thickTop="1">
      <c r="A54" s="20"/>
      <c r="B54" s="12"/>
      <c r="C54" s="24"/>
      <c r="D54" s="20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20"/>
      <c r="S54" s="18"/>
      <c r="T54" s="18"/>
      <c r="U54" s="18"/>
      <c r="V54" s="18"/>
      <c r="W54" s="18"/>
      <c r="X54" s="18"/>
    </row>
    <row r="55" spans="1:24">
      <c r="A55" s="20"/>
      <c r="B55" s="12"/>
      <c r="C55" s="20"/>
      <c r="D55" s="20"/>
      <c r="E55" s="20"/>
      <c r="F55" s="20"/>
      <c r="G55" s="11"/>
      <c r="H55" s="12"/>
      <c r="I55" s="12"/>
      <c r="J55" s="12"/>
      <c r="K55" s="12"/>
      <c r="L55" s="12"/>
      <c r="M55" s="20"/>
      <c r="N55" s="11"/>
      <c r="O55" s="12"/>
      <c r="P55" s="12"/>
      <c r="Q55" s="12"/>
      <c r="R55" s="20"/>
      <c r="S55" s="18"/>
      <c r="T55" s="18"/>
      <c r="U55" s="18"/>
      <c r="V55" s="18"/>
      <c r="W55" s="18"/>
      <c r="X55" s="18"/>
    </row>
    <row r="56" spans="1:24">
      <c r="A56" s="11" t="s">
        <v>40</v>
      </c>
      <c r="B56" s="12"/>
      <c r="C56" s="24"/>
      <c r="D56" s="20"/>
      <c r="E56" s="12"/>
      <c r="F56" s="12"/>
      <c r="G56" s="11"/>
      <c r="H56" s="12"/>
      <c r="I56" s="12"/>
      <c r="J56" s="12"/>
      <c r="K56" s="12"/>
      <c r="L56" s="12"/>
      <c r="M56" s="20"/>
      <c r="N56" s="11"/>
      <c r="O56" s="12"/>
      <c r="P56" s="12"/>
      <c r="Q56" s="12"/>
      <c r="R56" s="20"/>
      <c r="S56" s="18"/>
      <c r="T56" s="18"/>
      <c r="U56" s="18"/>
      <c r="V56" s="18"/>
      <c r="W56" s="18"/>
      <c r="X56" s="18"/>
    </row>
    <row r="57" spans="1:24">
      <c r="A57" s="11" t="s">
        <v>41</v>
      </c>
      <c r="B57" s="12"/>
      <c r="C57" s="20"/>
      <c r="D57" s="20"/>
      <c r="E57" s="12"/>
      <c r="F57" s="12"/>
      <c r="G57" s="12"/>
      <c r="H57" s="12"/>
      <c r="I57" s="12"/>
      <c r="J57" s="12"/>
      <c r="K57" s="12"/>
      <c r="L57" s="12"/>
      <c r="M57" s="20"/>
      <c r="N57" s="11"/>
      <c r="O57" s="12"/>
      <c r="P57" s="12"/>
      <c r="Q57" s="12"/>
      <c r="R57" s="20"/>
      <c r="S57" s="18"/>
      <c r="T57" s="18"/>
      <c r="U57" s="18"/>
      <c r="V57" s="18"/>
      <c r="W57" s="18"/>
      <c r="X57" s="18"/>
    </row>
    <row r="58" spans="1:24">
      <c r="A58" s="11" t="s">
        <v>42</v>
      </c>
      <c r="B58" s="12"/>
      <c r="C58" s="24"/>
      <c r="D58" s="20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20"/>
      <c r="S58" s="18"/>
      <c r="T58" s="18"/>
      <c r="U58" s="18"/>
      <c r="V58" s="18"/>
      <c r="W58" s="18"/>
      <c r="X58" s="18"/>
    </row>
    <row r="59" spans="1:24">
      <c r="A59" s="11" t="s">
        <v>43</v>
      </c>
      <c r="B59" s="20"/>
      <c r="C59" s="20"/>
      <c r="D59" s="20"/>
      <c r="E59" s="20"/>
      <c r="F59" s="20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20"/>
      <c r="S59" s="18"/>
      <c r="T59" s="18"/>
      <c r="U59" s="18"/>
      <c r="V59" s="18"/>
      <c r="W59" s="18"/>
      <c r="X59" s="18"/>
    </row>
    <row r="60" spans="1:24">
      <c r="A60" s="11" t="s">
        <v>44</v>
      </c>
      <c r="B60" s="20"/>
      <c r="C60" s="20"/>
      <c r="D60" s="20"/>
      <c r="E60" s="20"/>
      <c r="F60" s="20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20"/>
      <c r="S60" s="18"/>
      <c r="T60" s="18"/>
      <c r="U60" s="18"/>
      <c r="V60" s="18"/>
      <c r="W60" s="18"/>
      <c r="X60" s="18"/>
    </row>
    <row r="61" spans="1:24">
      <c r="A61" s="11" t="s">
        <v>45</v>
      </c>
      <c r="B61" s="20"/>
      <c r="C61" s="24"/>
      <c r="D61" s="20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20"/>
      <c r="S61" s="18"/>
      <c r="T61" s="18"/>
      <c r="U61" s="18"/>
      <c r="V61" s="18"/>
      <c r="W61" s="18"/>
      <c r="X61" s="18"/>
    </row>
    <row r="62" spans="1:2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</sheetData>
  <mergeCells count="3">
    <mergeCell ref="E1:H1"/>
    <mergeCell ref="I1:L1"/>
    <mergeCell ref="M1:V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workbookViewId="0">
      <selection activeCell="A30" sqref="A30:XFD30"/>
    </sheetView>
  </sheetViews>
  <sheetFormatPr defaultColWidth="12" defaultRowHeight="12.75"/>
  <cols>
    <col min="1" max="1" width="20.7109375" style="3" customWidth="1"/>
    <col min="2" max="3" width="13.7109375" style="1" customWidth="1"/>
    <col min="4" max="16384" width="12" style="3"/>
  </cols>
  <sheetData>
    <row r="1" spans="1:7" ht="21.4" customHeight="1">
      <c r="A1" s="6" t="s">
        <v>55</v>
      </c>
    </row>
    <row r="2" spans="1:7" ht="21.4" customHeight="1">
      <c r="A2" s="6" t="s">
        <v>54</v>
      </c>
    </row>
    <row r="3" spans="1:7" ht="21.4" customHeight="1">
      <c r="A3" s="6"/>
    </row>
    <row r="4" spans="1:7" s="6" customFormat="1" ht="16.350000000000001" customHeight="1">
      <c r="B4" s="4"/>
      <c r="C4" s="4"/>
    </row>
    <row r="5" spans="1:7" ht="15.4" customHeight="1">
      <c r="B5" s="4" t="s">
        <v>61</v>
      </c>
      <c r="C5" s="4" t="s">
        <v>65</v>
      </c>
    </row>
    <row r="6" spans="1:7" ht="15.4" customHeight="1">
      <c r="A6" s="6" t="s">
        <v>1</v>
      </c>
    </row>
    <row r="7" spans="1:7" ht="12.75" customHeight="1">
      <c r="A7" s="3" t="s">
        <v>2</v>
      </c>
      <c r="B7" s="1">
        <v>7000</v>
      </c>
      <c r="C7" s="1">
        <v>5000</v>
      </c>
      <c r="D7" s="52" t="s">
        <v>109</v>
      </c>
      <c r="E7" s="52"/>
      <c r="F7" s="52"/>
    </row>
    <row r="8" spans="1:7" ht="12.75" customHeight="1">
      <c r="A8" s="3" t="s">
        <v>3</v>
      </c>
    </row>
    <row r="9" spans="1:7" ht="12.75" customHeight="1">
      <c r="A9" s="3" t="s">
        <v>4</v>
      </c>
    </row>
    <row r="10" spans="1:7" ht="12.75" customHeight="1">
      <c r="A10" s="3" t="s">
        <v>5</v>
      </c>
    </row>
    <row r="11" spans="1:7" ht="15.4" customHeight="1">
      <c r="A11" s="7" t="s">
        <v>6</v>
      </c>
      <c r="B11" s="8">
        <v>7000</v>
      </c>
      <c r="C11" s="8">
        <f>SUM(C7:C10)</f>
        <v>5000</v>
      </c>
    </row>
    <row r="13" spans="1:7" ht="15.4" customHeight="1">
      <c r="A13" s="6" t="s">
        <v>7</v>
      </c>
    </row>
    <row r="14" spans="1:7" ht="15.4" customHeight="1">
      <c r="A14" s="6" t="s">
        <v>8</v>
      </c>
    </row>
    <row r="15" spans="1:7" ht="12.75" customHeight="1">
      <c r="A15" s="3" t="s">
        <v>9</v>
      </c>
      <c r="B15" s="2">
        <v>2165.46</v>
      </c>
      <c r="C15" s="2">
        <v>2180.7399999999998</v>
      </c>
    </row>
    <row r="16" spans="1:7" ht="12.75" customHeight="1">
      <c r="A16" s="3" t="s">
        <v>70</v>
      </c>
      <c r="B16" s="2">
        <v>153.31</v>
      </c>
      <c r="C16" s="2">
        <v>31.25</v>
      </c>
      <c r="D16" s="52" t="s">
        <v>110</v>
      </c>
      <c r="E16" s="52"/>
      <c r="F16" s="52"/>
      <c r="G16" s="52"/>
    </row>
    <row r="17" spans="1:6" s="6" customFormat="1" ht="12.75" customHeight="1">
      <c r="A17" s="6" t="s">
        <v>11</v>
      </c>
      <c r="B17" s="51">
        <v>2318.77</v>
      </c>
      <c r="C17" s="51">
        <f>SUM(C15:C16)</f>
        <v>2211.9899999999998</v>
      </c>
      <c r="D17" s="6" t="s">
        <v>58</v>
      </c>
    </row>
    <row r="18" spans="1:6" ht="12.75" customHeight="1">
      <c r="A18" s="3" t="s">
        <v>12</v>
      </c>
      <c r="B18" s="2"/>
      <c r="C18" s="2"/>
    </row>
    <row r="19" spans="1:6" ht="12.75" customHeight="1">
      <c r="A19" s="3" t="s">
        <v>13</v>
      </c>
      <c r="B19" s="1">
        <v>0</v>
      </c>
      <c r="C19" s="1">
        <v>0</v>
      </c>
    </row>
    <row r="20" spans="1:6" ht="12.75" customHeight="1">
      <c r="A20" s="3" t="s">
        <v>14</v>
      </c>
      <c r="B20" s="1">
        <v>0</v>
      </c>
      <c r="C20" s="1">
        <v>0</v>
      </c>
    </row>
    <row r="21" spans="1:6" s="6" customFormat="1" ht="15.4" customHeight="1">
      <c r="A21" s="7" t="s">
        <v>15</v>
      </c>
      <c r="B21" s="8">
        <v>0</v>
      </c>
      <c r="C21" s="46">
        <f>SUM(C19:C20)</f>
        <v>0</v>
      </c>
      <c r="D21" s="3"/>
      <c r="E21" s="3"/>
      <c r="F21" s="3"/>
    </row>
    <row r="22" spans="1:6" ht="15.4" customHeight="1">
      <c r="A22" s="6" t="s">
        <v>16</v>
      </c>
      <c r="B22" s="1">
        <v>84.49</v>
      </c>
      <c r="C22" s="1">
        <v>88.69</v>
      </c>
    </row>
    <row r="23" spans="1:6" ht="12.75" customHeight="1">
      <c r="A23" s="3" t="s">
        <v>17</v>
      </c>
      <c r="B23" s="1">
        <v>800</v>
      </c>
      <c r="C23" s="1">
        <v>800</v>
      </c>
    </row>
    <row r="24" spans="1:6" ht="12.75" customHeight="1">
      <c r="A24" s="3" t="s">
        <v>18</v>
      </c>
      <c r="B24" s="2">
        <v>218</v>
      </c>
      <c r="C24" s="2">
        <v>218</v>
      </c>
    </row>
    <row r="25" spans="1:6" ht="12.75" customHeight="1">
      <c r="A25" s="3" t="s">
        <v>68</v>
      </c>
      <c r="B25" s="2">
        <v>78.28</v>
      </c>
      <c r="C25" s="2">
        <v>169.95</v>
      </c>
      <c r="D25" s="52" t="s">
        <v>111</v>
      </c>
      <c r="E25" s="52"/>
      <c r="F25" s="52"/>
    </row>
    <row r="26" spans="1:6" ht="12.75" customHeight="1">
      <c r="A26" s="3" t="s">
        <v>3</v>
      </c>
      <c r="B26" s="2">
        <v>0</v>
      </c>
      <c r="C26" s="2">
        <v>0</v>
      </c>
    </row>
    <row r="27" spans="1:6" ht="12.75" customHeight="1">
      <c r="A27" s="3" t="s">
        <v>19</v>
      </c>
      <c r="B27" s="2">
        <v>0</v>
      </c>
      <c r="C27" s="2">
        <v>0</v>
      </c>
    </row>
    <row r="28" spans="1:6" ht="12.75" customHeight="1">
      <c r="A28" s="3" t="s">
        <v>62</v>
      </c>
      <c r="B28" s="2">
        <v>614</v>
      </c>
      <c r="C28" s="2">
        <v>720</v>
      </c>
    </row>
    <row r="29" spans="1:6" ht="12.75" customHeight="1">
      <c r="A29" s="3" t="s">
        <v>20</v>
      </c>
      <c r="B29" s="2"/>
      <c r="C29" s="2">
        <v>33.99</v>
      </c>
      <c r="D29" s="52" t="s">
        <v>112</v>
      </c>
      <c r="E29" s="52"/>
      <c r="F29" s="52"/>
    </row>
    <row r="30" spans="1:6" s="6" customFormat="1" ht="12.75" customHeight="1">
      <c r="A30" s="6" t="s">
        <v>11</v>
      </c>
      <c r="B30" s="51">
        <v>1794.77</v>
      </c>
      <c r="C30" s="51">
        <f>SUM(C22:C29)</f>
        <v>2030.63</v>
      </c>
    </row>
    <row r="31" spans="1:6" ht="12.75" customHeight="1">
      <c r="B31" s="2"/>
      <c r="C31" s="2"/>
    </row>
    <row r="32" spans="1:6" s="6" customFormat="1" ht="12.75" customHeight="1">
      <c r="A32" s="6" t="s">
        <v>21</v>
      </c>
      <c r="B32" s="51">
        <v>4113.54</v>
      </c>
      <c r="C32" s="51">
        <f>SUM(C17+C21+C30)</f>
        <v>4242.62</v>
      </c>
    </row>
    <row r="33" spans="1:3" ht="12.75" customHeight="1">
      <c r="B33" s="2"/>
      <c r="C33" s="2"/>
    </row>
    <row r="34" spans="1:3" ht="12.75" customHeight="1">
      <c r="B34" s="2"/>
      <c r="C34" s="2"/>
    </row>
    <row r="35" spans="1:3" ht="15.4" customHeight="1">
      <c r="A35" s="9"/>
      <c r="B35" s="10"/>
      <c r="C35" s="50"/>
    </row>
    <row r="36" spans="1:3" ht="15.4" customHeight="1"/>
    <row r="37" spans="1:3" ht="15.4" customHeight="1">
      <c r="A37" s="7"/>
      <c r="B37" s="8"/>
      <c r="C37" s="46"/>
    </row>
    <row r="39" spans="1:3" ht="15.4" customHeight="1"/>
    <row r="40" spans="1:3" ht="15.4" customHeight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BANK REC</vt:lpstr>
      <vt:lpstr>Comp &amp; Projection</vt:lpstr>
      <vt:lpstr>Rec &amp; Payments</vt:lpstr>
      <vt:lpstr>VARIANCES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</cp:lastModifiedBy>
  <cp:lastPrinted>2021-03-18T10:58:53Z</cp:lastPrinted>
  <dcterms:created xsi:type="dcterms:W3CDTF">2017-02-06T15:37:12Z</dcterms:created>
  <dcterms:modified xsi:type="dcterms:W3CDTF">2021-04-07T18:01:03Z</dcterms:modified>
</cp:coreProperties>
</file>